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20490" windowHeight="7560" activeTab="3"/>
  </bookViews>
  <sheets>
    <sheet name="表紙(1)" sheetId="21" r:id="rId1"/>
    <sheet name="表紙 (2)" sheetId="22" r:id="rId2"/>
    <sheet name="表紙 (3)" sheetId="23" r:id="rId3"/>
    <sheet name="ﾍﾞｽﾄ8" sheetId="11" r:id="rId4"/>
    <sheet name="女個形" sheetId="14" r:id="rId5"/>
    <sheet name="男個形" sheetId="13" r:id="rId6"/>
    <sheet name="男女個形" sheetId="34" state="hidden" r:id="rId7"/>
    <sheet name="男女形トーナメント" sheetId="25" r:id="rId8"/>
    <sheet name="女個組" sheetId="16" r:id="rId9"/>
    <sheet name="男個組" sheetId="8" r:id="rId10"/>
    <sheet name="男女団組" sheetId="15" r:id="rId11"/>
  </sheets>
  <definedNames>
    <definedName name="_xlnm._FilterDatabase" localSheetId="10" hidden="1">男女団組!$X$62:$Y$91</definedName>
    <definedName name="_xlnm.Print_Area" localSheetId="3">ﾍﾞｽﾄ8!$A$1:$I$50</definedName>
    <definedName name="_xlnm.Print_Area" localSheetId="4">女個形!$A$1:$Q$26</definedName>
    <definedName name="_xlnm.Print_Area" localSheetId="5">男個形!$A$1:$Q$32</definedName>
    <definedName name="_xlnm.Print_Area" localSheetId="9">男個組!$A$1:$V$64</definedName>
    <definedName name="_xlnm.Print_Area" localSheetId="7">男女形トーナメント!$A$1:$P$52</definedName>
    <definedName name="_xlnm.Print_Area" localSheetId="10">男女団組!$A$1:$S$57</definedName>
    <definedName name="_xlnm.Print_Area" localSheetId="0">'表紙(1)'!$A$1:$E$48</definedName>
  </definedNames>
  <calcPr calcId="145621"/>
</workbook>
</file>

<file path=xl/calcChain.xml><?xml version="1.0" encoding="utf-8"?>
<calcChain xmlns="http://schemas.openxmlformats.org/spreadsheetml/2006/main">
  <c r="N7" i="11" l="1"/>
  <c r="O29" i="11"/>
  <c r="O28" i="11"/>
  <c r="Q7" i="15" l="1"/>
  <c r="Q38" i="15"/>
  <c r="N8" i="11"/>
  <c r="O8" i="11"/>
  <c r="N9" i="11"/>
  <c r="O9" i="11"/>
  <c r="N10" i="11"/>
  <c r="O10" i="11"/>
  <c r="N11" i="11"/>
  <c r="O11" i="11"/>
  <c r="N12" i="11"/>
  <c r="O12" i="11"/>
  <c r="N13" i="11"/>
  <c r="O13" i="11"/>
  <c r="N14" i="11"/>
  <c r="O14" i="11"/>
  <c r="N15" i="11"/>
  <c r="O15" i="11"/>
  <c r="N16" i="11"/>
  <c r="O16" i="11"/>
  <c r="N17" i="11"/>
  <c r="O17" i="11"/>
  <c r="N18" i="11"/>
  <c r="O18" i="11"/>
  <c r="N19" i="11"/>
  <c r="O19" i="11"/>
  <c r="N20" i="11"/>
  <c r="O20" i="11"/>
  <c r="N21" i="11"/>
  <c r="O21" i="11"/>
  <c r="N22" i="11"/>
  <c r="O22" i="11"/>
  <c r="N23" i="11"/>
  <c r="O23" i="11"/>
  <c r="N24" i="11"/>
  <c r="O24" i="11"/>
  <c r="N25" i="11"/>
  <c r="O25" i="11"/>
  <c r="N29" i="11"/>
  <c r="P29" i="11"/>
  <c r="N30" i="11"/>
  <c r="O30" i="11"/>
  <c r="N31" i="11"/>
  <c r="O31" i="11"/>
  <c r="N32" i="11"/>
  <c r="O32" i="11"/>
  <c r="P32" i="11" s="1"/>
  <c r="N33" i="11"/>
  <c r="O33" i="11"/>
  <c r="N34" i="11"/>
  <c r="O34" i="11"/>
  <c r="N35" i="11"/>
  <c r="O35" i="11"/>
  <c r="N36" i="11"/>
  <c r="O36" i="11"/>
  <c r="P36" i="11" s="1"/>
  <c r="N37" i="11"/>
  <c r="O37" i="11"/>
  <c r="N38" i="11"/>
  <c r="O38" i="11"/>
  <c r="N39" i="11"/>
  <c r="O39" i="11"/>
  <c r="N40" i="11"/>
  <c r="O40" i="11"/>
  <c r="N41" i="11"/>
  <c r="O41" i="11"/>
  <c r="N42" i="11"/>
  <c r="O42" i="11"/>
  <c r="P28" i="11"/>
  <c r="N28" i="11"/>
  <c r="M29" i="11"/>
  <c r="M28" i="11"/>
  <c r="M30" i="11"/>
  <c r="M31" i="11"/>
  <c r="P31" i="11" s="1"/>
  <c r="M32" i="11"/>
  <c r="M33" i="11"/>
  <c r="M34" i="11"/>
  <c r="M35" i="11"/>
  <c r="P35" i="11" s="1"/>
  <c r="M36" i="11"/>
  <c r="M37" i="11"/>
  <c r="M38" i="11"/>
  <c r="M39" i="11"/>
  <c r="M40" i="11"/>
  <c r="M41" i="11"/>
  <c r="M42" i="11"/>
  <c r="O7" i="11"/>
  <c r="M7" i="11"/>
  <c r="M8" i="11"/>
  <c r="M9" i="11"/>
  <c r="M10" i="11"/>
  <c r="M11" i="11"/>
  <c r="M12" i="11"/>
  <c r="M13" i="11"/>
  <c r="M14" i="11"/>
  <c r="M15" i="11"/>
  <c r="M16" i="11"/>
  <c r="M17" i="11"/>
  <c r="M18" i="11"/>
  <c r="M19" i="11"/>
  <c r="M20" i="11"/>
  <c r="M21" i="11"/>
  <c r="M22" i="11"/>
  <c r="M23" i="11"/>
  <c r="M24" i="11"/>
  <c r="M25" i="11"/>
  <c r="P37" i="11" l="1"/>
  <c r="P33" i="11"/>
  <c r="P12" i="11"/>
  <c r="P8" i="11"/>
  <c r="P7" i="11"/>
  <c r="P39" i="11"/>
  <c r="P41" i="11"/>
  <c r="P40" i="11"/>
  <c r="P42" i="11"/>
  <c r="P38" i="11"/>
  <c r="P34" i="11"/>
  <c r="P30" i="11"/>
  <c r="Q41" i="11" s="1"/>
  <c r="K41" i="11" s="1"/>
  <c r="P16" i="11"/>
  <c r="P20" i="11"/>
  <c r="P14" i="11"/>
  <c r="P10" i="11"/>
  <c r="P24" i="11"/>
  <c r="P23" i="11"/>
  <c r="P19" i="11"/>
  <c r="P15" i="11"/>
  <c r="P11" i="11"/>
  <c r="P22" i="11"/>
  <c r="P18" i="11"/>
  <c r="P25" i="11"/>
  <c r="P21" i="11"/>
  <c r="P17" i="11"/>
  <c r="P13" i="11"/>
  <c r="P9" i="11"/>
  <c r="E31" i="25"/>
  <c r="Q40" i="11" l="1"/>
  <c r="K40" i="11" s="1"/>
  <c r="Q28" i="11"/>
  <c r="K28" i="11" s="1"/>
  <c r="Q39" i="11"/>
  <c r="K39" i="11" s="1"/>
  <c r="Q38" i="11"/>
  <c r="K38" i="11" s="1"/>
  <c r="Q32" i="11"/>
  <c r="K32" i="11" s="1"/>
  <c r="Q29" i="11"/>
  <c r="K29" i="11" s="1"/>
  <c r="Q31" i="11"/>
  <c r="K31" i="11" s="1"/>
  <c r="Q30" i="11"/>
  <c r="K30" i="11" s="1"/>
  <c r="Q36" i="11"/>
  <c r="K36" i="11" s="1"/>
  <c r="Q35" i="11"/>
  <c r="K35" i="11" s="1"/>
  <c r="G46" i="11"/>
  <c r="Q42" i="11"/>
  <c r="K42" i="11" s="1"/>
  <c r="Q37" i="11"/>
  <c r="K37" i="11" s="1"/>
  <c r="Q34" i="11"/>
  <c r="K34" i="11" s="1"/>
  <c r="Q33" i="11"/>
  <c r="K33" i="11" s="1"/>
  <c r="Q14" i="11"/>
  <c r="K14" i="11" s="1"/>
  <c r="Q12" i="11"/>
  <c r="K12" i="11" s="1"/>
  <c r="Q17" i="11"/>
  <c r="K17" i="11" s="1"/>
  <c r="Q22" i="11"/>
  <c r="K22" i="11" s="1"/>
  <c r="Q11" i="11"/>
  <c r="K11" i="11" s="1"/>
  <c r="Q24" i="11"/>
  <c r="K24" i="11" s="1"/>
  <c r="Q15" i="11"/>
  <c r="K15" i="11" s="1"/>
  <c r="Q25" i="11"/>
  <c r="K25" i="11" s="1"/>
  <c r="Q13" i="11"/>
  <c r="K13" i="11" s="1"/>
  <c r="Q19" i="11"/>
  <c r="K19" i="11" s="1"/>
  <c r="Q16" i="11"/>
  <c r="K16" i="11" s="1"/>
  <c r="Q10" i="11"/>
  <c r="K10" i="11" s="1"/>
  <c r="Q21" i="11"/>
  <c r="K21" i="11" s="1"/>
  <c r="Q8" i="11"/>
  <c r="K8" i="11" s="1"/>
  <c r="Q18" i="11"/>
  <c r="K18" i="11" s="1"/>
  <c r="Q9" i="11"/>
  <c r="K9" i="11" s="1"/>
  <c r="Q23" i="11"/>
  <c r="K23" i="11" s="1"/>
  <c r="Q20" i="11"/>
  <c r="K20" i="11" s="1"/>
  <c r="Q7" i="11"/>
  <c r="K7" i="11" s="1"/>
  <c r="E6" i="25"/>
  <c r="K10" i="25"/>
  <c r="F11" i="25"/>
  <c r="G45" i="11" l="1"/>
  <c r="G47" i="11"/>
  <c r="B47" i="11"/>
  <c r="B46" i="11"/>
  <c r="B45" i="11"/>
  <c r="L36" i="16"/>
  <c r="L35" i="16" s="1"/>
  <c r="L34" i="16" s="1"/>
  <c r="L33" i="16" s="1"/>
  <c r="L32" i="16" s="1"/>
  <c r="L31" i="16" s="1"/>
  <c r="L30" i="16" s="1"/>
  <c r="L29" i="16" s="1"/>
  <c r="L28" i="16" s="1"/>
  <c r="L27" i="16" s="1"/>
  <c r="L26" i="16" s="1"/>
  <c r="L25" i="16" s="1"/>
  <c r="R37" i="16"/>
  <c r="R31" i="16"/>
  <c r="S31" i="16"/>
  <c r="L13" i="16" l="1"/>
  <c r="L14" i="16" s="1"/>
  <c r="L15" i="16" s="1"/>
  <c r="L16" i="16" s="1"/>
  <c r="L17" i="16" s="1"/>
  <c r="L18" i="16" s="1"/>
  <c r="L19" i="16" s="1"/>
  <c r="L20" i="16" s="1"/>
  <c r="L21" i="16" s="1"/>
  <c r="L22" i="16" s="1"/>
  <c r="L23" i="16" s="1"/>
  <c r="L24" i="16" s="1"/>
  <c r="I35" i="16"/>
  <c r="I34" i="16" s="1"/>
  <c r="I33" i="16" s="1"/>
  <c r="I32" i="16" s="1"/>
  <c r="I31" i="16" s="1"/>
  <c r="I30" i="16" s="1"/>
  <c r="I29" i="16" s="1"/>
  <c r="I28" i="16" s="1"/>
  <c r="I27" i="16" s="1"/>
  <c r="I26" i="16" s="1"/>
  <c r="I25" i="16" s="1"/>
  <c r="I13" i="16"/>
  <c r="I14" i="16" s="1"/>
  <c r="I15" i="16" s="1"/>
  <c r="I16" i="16" s="1"/>
  <c r="I17" i="16" s="1"/>
  <c r="I18" i="16" s="1"/>
  <c r="I19" i="16" s="1"/>
  <c r="I20" i="16" s="1"/>
  <c r="I21" i="16" s="1"/>
  <c r="I22" i="16" s="1"/>
  <c r="I23" i="16" s="1"/>
  <c r="I24" i="16" s="1"/>
  <c r="E46" i="25" l="1"/>
  <c r="J35" i="25"/>
  <c r="G35" i="25"/>
  <c r="L40" i="25"/>
  <c r="L39" i="25"/>
  <c r="L31" i="25"/>
  <c r="L32" i="25"/>
  <c r="K33" i="25"/>
  <c r="F36" i="25"/>
  <c r="F37" i="25"/>
  <c r="F38" i="25"/>
  <c r="F34" i="25"/>
  <c r="F35" i="25"/>
  <c r="F33" i="25"/>
  <c r="K37" i="25"/>
  <c r="K38" i="25"/>
  <c r="K36" i="25"/>
  <c r="K34" i="25"/>
  <c r="K35" i="25"/>
  <c r="E40" i="25" l="1"/>
  <c r="E39" i="25"/>
  <c r="E32" i="25"/>
  <c r="G10" i="25"/>
  <c r="J10" i="25"/>
  <c r="F9" i="25" l="1"/>
  <c r="F8" i="25"/>
  <c r="K11" i="25" l="1"/>
  <c r="K12" i="25"/>
  <c r="K13" i="25"/>
  <c r="K9" i="25"/>
  <c r="K8" i="25"/>
  <c r="L15" i="25"/>
  <c r="L14" i="25"/>
  <c r="L6" i="25"/>
  <c r="L7" i="25"/>
  <c r="E21" i="25" l="1"/>
  <c r="F10" i="25"/>
  <c r="F13" i="25"/>
  <c r="F12" i="25"/>
  <c r="E15" i="25"/>
  <c r="E14" i="25"/>
  <c r="E7" i="25"/>
  <c r="H37" i="34" l="1"/>
  <c r="I37" i="34"/>
  <c r="H38" i="34"/>
  <c r="I38" i="34"/>
  <c r="H39" i="34"/>
  <c r="I39" i="34"/>
  <c r="H40" i="34"/>
  <c r="I40" i="34"/>
  <c r="H41" i="34"/>
  <c r="I41" i="34"/>
  <c r="H42" i="34"/>
  <c r="I42" i="34"/>
  <c r="H43" i="34"/>
  <c r="I43" i="34"/>
  <c r="H44" i="34"/>
  <c r="I44" i="34"/>
  <c r="H45" i="34"/>
  <c r="I45" i="34"/>
  <c r="H46" i="34"/>
  <c r="I46" i="34"/>
  <c r="H47" i="34"/>
  <c r="I47" i="34"/>
  <c r="H25" i="34"/>
  <c r="I25" i="34"/>
  <c r="H26" i="34"/>
  <c r="I26" i="34"/>
  <c r="H27" i="34"/>
  <c r="I27" i="34"/>
  <c r="H28" i="34"/>
  <c r="I28" i="34"/>
  <c r="H29" i="34"/>
  <c r="I29" i="34"/>
  <c r="H30" i="34"/>
  <c r="I30" i="34"/>
  <c r="H31" i="34"/>
  <c r="I31" i="34"/>
  <c r="H32" i="34"/>
  <c r="I32" i="34"/>
  <c r="H33" i="34"/>
  <c r="I33" i="34"/>
  <c r="H34" i="34"/>
  <c r="I34" i="34"/>
  <c r="H35" i="34"/>
  <c r="I35" i="34"/>
  <c r="H36" i="34"/>
  <c r="I36" i="34"/>
  <c r="F14" i="34"/>
  <c r="G14" i="34" s="1"/>
  <c r="H14" i="34"/>
  <c r="I14" i="34"/>
  <c r="H15" i="34"/>
  <c r="I15" i="34"/>
  <c r="H16" i="34"/>
  <c r="I16" i="34"/>
  <c r="H17" i="34"/>
  <c r="I17" i="34"/>
  <c r="H18" i="34"/>
  <c r="I18" i="34"/>
  <c r="H19" i="34"/>
  <c r="I19" i="34"/>
  <c r="H20" i="34"/>
  <c r="I20" i="34"/>
  <c r="H21" i="34"/>
  <c r="I21" i="34"/>
  <c r="H22" i="34"/>
  <c r="I22" i="34"/>
  <c r="H23" i="34"/>
  <c r="I23" i="34"/>
  <c r="H24" i="34"/>
  <c r="I24" i="34"/>
  <c r="H2" i="34"/>
  <c r="I2" i="34"/>
  <c r="H3" i="34"/>
  <c r="I3" i="34"/>
  <c r="H4" i="34"/>
  <c r="I4" i="34"/>
  <c r="H5" i="34"/>
  <c r="I5" i="34"/>
  <c r="H6" i="34"/>
  <c r="I6" i="34"/>
  <c r="H7" i="34"/>
  <c r="I7" i="34"/>
  <c r="H8" i="34"/>
  <c r="I8" i="34"/>
  <c r="H9" i="34"/>
  <c r="I9" i="34"/>
  <c r="H10" i="34"/>
  <c r="I10" i="34"/>
  <c r="H11" i="34"/>
  <c r="I11" i="34"/>
  <c r="H12" i="34"/>
  <c r="I12" i="34"/>
  <c r="H13" i="34"/>
  <c r="I13" i="34"/>
  <c r="C32" i="34"/>
  <c r="D32" i="34"/>
  <c r="C33" i="34"/>
  <c r="D33" i="34"/>
  <c r="C34" i="34"/>
  <c r="D34" i="34"/>
  <c r="C35" i="34"/>
  <c r="D35" i="34"/>
  <c r="C36" i="34"/>
  <c r="D36" i="34"/>
  <c r="C37" i="34"/>
  <c r="D37" i="34"/>
  <c r="C38" i="34"/>
  <c r="D38" i="34"/>
  <c r="C39" i="34"/>
  <c r="D39" i="34"/>
  <c r="C40" i="34"/>
  <c r="D40" i="34"/>
  <c r="C41" i="34"/>
  <c r="D41" i="34"/>
  <c r="C22" i="34"/>
  <c r="D22" i="34"/>
  <c r="C23" i="34"/>
  <c r="D23" i="34"/>
  <c r="C24" i="34"/>
  <c r="D24" i="34"/>
  <c r="C25" i="34"/>
  <c r="D25" i="34"/>
  <c r="C26" i="34"/>
  <c r="D26" i="34"/>
  <c r="C27" i="34"/>
  <c r="D27" i="34"/>
  <c r="C28" i="34"/>
  <c r="D28" i="34"/>
  <c r="C29" i="34"/>
  <c r="D29" i="34"/>
  <c r="C30" i="34"/>
  <c r="D30" i="34"/>
  <c r="C31" i="34"/>
  <c r="D31" i="34"/>
  <c r="C12" i="34"/>
  <c r="D12" i="34"/>
  <c r="C13" i="34"/>
  <c r="D13" i="34"/>
  <c r="C14" i="34"/>
  <c r="D14" i="34"/>
  <c r="C15" i="34"/>
  <c r="D15" i="34"/>
  <c r="C16" i="34"/>
  <c r="D16" i="34"/>
  <c r="C17" i="34"/>
  <c r="D17" i="34"/>
  <c r="C18" i="34"/>
  <c r="D18" i="34"/>
  <c r="C19" i="34"/>
  <c r="D19" i="34"/>
  <c r="C20" i="34"/>
  <c r="D20" i="34"/>
  <c r="C21" i="34"/>
  <c r="D21" i="34"/>
  <c r="C2" i="34"/>
  <c r="D2" i="34"/>
  <c r="C3" i="34"/>
  <c r="D3" i="34"/>
  <c r="C4" i="34"/>
  <c r="D4" i="34"/>
  <c r="C5" i="34"/>
  <c r="D5" i="34"/>
  <c r="C6" i="34"/>
  <c r="D6" i="34"/>
  <c r="C7" i="34"/>
  <c r="D7" i="34"/>
  <c r="C8" i="34"/>
  <c r="D8" i="34"/>
  <c r="C9" i="34"/>
  <c r="D9" i="34"/>
  <c r="C10" i="34"/>
  <c r="D10" i="34"/>
  <c r="C11" i="34"/>
  <c r="D11" i="34"/>
  <c r="O25" i="14"/>
  <c r="Q25" i="14" s="1"/>
  <c r="A41" i="34" s="1"/>
  <c r="B41" i="34" s="1"/>
  <c r="O24" i="14"/>
  <c r="Q24" i="14" s="1"/>
  <c r="A40" i="34" s="1"/>
  <c r="B40" i="34" s="1"/>
  <c r="O23" i="14"/>
  <c r="Q23" i="14" s="1"/>
  <c r="A39" i="34" s="1"/>
  <c r="B39" i="34" s="1"/>
  <c r="O22" i="14"/>
  <c r="Q22" i="14" s="1"/>
  <c r="A38" i="34" s="1"/>
  <c r="B38" i="34" s="1"/>
  <c r="O21" i="14"/>
  <c r="Q21" i="14" s="1"/>
  <c r="A37" i="34" s="1"/>
  <c r="B37" i="34" s="1"/>
  <c r="O20" i="14"/>
  <c r="Q20" i="14" s="1"/>
  <c r="A36" i="34" s="1"/>
  <c r="B36" i="34" s="1"/>
  <c r="O19" i="14"/>
  <c r="Q19" i="14" s="1"/>
  <c r="A35" i="34" s="1"/>
  <c r="B35" i="34" s="1"/>
  <c r="O18" i="14"/>
  <c r="Q18" i="14" s="1"/>
  <c r="A34" i="34" s="1"/>
  <c r="B34" i="34" s="1"/>
  <c r="O17" i="14"/>
  <c r="Q17" i="14" s="1"/>
  <c r="A33" i="34" s="1"/>
  <c r="B33" i="34" s="1"/>
  <c r="O16" i="14"/>
  <c r="Q16" i="14" s="1"/>
  <c r="A32" i="34" s="1"/>
  <c r="B32" i="34" s="1"/>
  <c r="H18" i="14"/>
  <c r="A14" i="34" s="1"/>
  <c r="B14" i="34" s="1"/>
  <c r="F16" i="14"/>
  <c r="H16" i="14" s="1"/>
  <c r="A12" i="34" s="1"/>
  <c r="B12" i="34" s="1"/>
  <c r="F17" i="14"/>
  <c r="H17" i="14" s="1"/>
  <c r="A13" i="34" s="1"/>
  <c r="B13" i="34" s="1"/>
  <c r="F19" i="14"/>
  <c r="H19" i="14" s="1"/>
  <c r="A15" i="34" s="1"/>
  <c r="B15" i="34" s="1"/>
  <c r="F20" i="14"/>
  <c r="F21" i="14"/>
  <c r="H21" i="14" s="1"/>
  <c r="A17" i="34" s="1"/>
  <c r="B17" i="34" s="1"/>
  <c r="F22" i="14"/>
  <c r="H22" i="14" s="1"/>
  <c r="A18" i="34" s="1"/>
  <c r="B18" i="34" s="1"/>
  <c r="F23" i="14"/>
  <c r="H23" i="14" s="1"/>
  <c r="A19" i="34" s="1"/>
  <c r="B19" i="34" s="1"/>
  <c r="F24" i="14"/>
  <c r="H24" i="14" s="1"/>
  <c r="A20" i="34" s="1"/>
  <c r="B20" i="34" s="1"/>
  <c r="F25" i="14"/>
  <c r="H25" i="14" s="1"/>
  <c r="A21" i="34" s="1"/>
  <c r="B21" i="34" s="1"/>
  <c r="O4" i="14"/>
  <c r="Q4" i="14" s="1"/>
  <c r="A22" i="34" s="1"/>
  <c r="B22" i="34" s="1"/>
  <c r="O5" i="14"/>
  <c r="Q5" i="14" s="1"/>
  <c r="A23" i="34" s="1"/>
  <c r="B23" i="34" s="1"/>
  <c r="O6" i="14"/>
  <c r="Q6" i="14" s="1"/>
  <c r="A24" i="34" s="1"/>
  <c r="B24" i="34" s="1"/>
  <c r="O7" i="14"/>
  <c r="Q7" i="14" s="1"/>
  <c r="A25" i="34" s="1"/>
  <c r="B25" i="34" s="1"/>
  <c r="O8" i="14"/>
  <c r="Q8" i="14" s="1"/>
  <c r="A26" i="34" s="1"/>
  <c r="B26" i="34" s="1"/>
  <c r="O9" i="14"/>
  <c r="Q9" i="14" s="1"/>
  <c r="A27" i="34" s="1"/>
  <c r="B27" i="34" s="1"/>
  <c r="O10" i="14"/>
  <c r="Q10" i="14" s="1"/>
  <c r="A28" i="34" s="1"/>
  <c r="B28" i="34" s="1"/>
  <c r="O11" i="14"/>
  <c r="Q11" i="14" s="1"/>
  <c r="A29" i="34" s="1"/>
  <c r="B29" i="34" s="1"/>
  <c r="Q12" i="14"/>
  <c r="A30" i="34" s="1"/>
  <c r="B30" i="34" s="1"/>
  <c r="O13" i="14"/>
  <c r="Q13" i="14" s="1"/>
  <c r="A31" i="34" s="1"/>
  <c r="B31" i="34" s="1"/>
  <c r="F13" i="14"/>
  <c r="H13" i="14" s="1"/>
  <c r="A11" i="34" s="1"/>
  <c r="B11" i="34" s="1"/>
  <c r="F5" i="14"/>
  <c r="H5" i="14" s="1"/>
  <c r="A3" i="34" s="1"/>
  <c r="B3" i="34" s="1"/>
  <c r="F6" i="14"/>
  <c r="H6" i="14" s="1"/>
  <c r="A4" i="34" s="1"/>
  <c r="B4" i="34" s="1"/>
  <c r="F7" i="14"/>
  <c r="H7" i="14" s="1"/>
  <c r="A5" i="34" s="1"/>
  <c r="B5" i="34" s="1"/>
  <c r="F8" i="14"/>
  <c r="H8" i="14" s="1"/>
  <c r="A6" i="34" s="1"/>
  <c r="B6" i="34" s="1"/>
  <c r="F9" i="14"/>
  <c r="H9" i="14" s="1"/>
  <c r="A7" i="34" s="1"/>
  <c r="B7" i="34" s="1"/>
  <c r="F10" i="14"/>
  <c r="H10" i="14" s="1"/>
  <c r="A8" i="34" s="1"/>
  <c r="B8" i="34" s="1"/>
  <c r="F11" i="14"/>
  <c r="H11" i="14" s="1"/>
  <c r="A9" i="34" s="1"/>
  <c r="B9" i="34" s="1"/>
  <c r="F12" i="14"/>
  <c r="H12" i="14" s="1"/>
  <c r="A10" i="34" s="1"/>
  <c r="B10" i="34" s="1"/>
  <c r="F4" i="14"/>
  <c r="H4" i="14" s="1"/>
  <c r="A2" i="34" s="1"/>
  <c r="B2" i="34" s="1"/>
  <c r="O29" i="13"/>
  <c r="Q29" i="13" s="1"/>
  <c r="F47" i="34" s="1"/>
  <c r="G47" i="34" s="1"/>
  <c r="O20" i="13"/>
  <c r="Q20" i="13" s="1"/>
  <c r="F38" i="34" s="1"/>
  <c r="G38" i="34" s="1"/>
  <c r="O21" i="13"/>
  <c r="Q21" i="13" s="1"/>
  <c r="F39" i="34" s="1"/>
  <c r="G39" i="34" s="1"/>
  <c r="O22" i="13"/>
  <c r="Q22" i="13" s="1"/>
  <c r="F40" i="34" s="1"/>
  <c r="G40" i="34" s="1"/>
  <c r="O23" i="13"/>
  <c r="Q23" i="13" s="1"/>
  <c r="F41" i="34" s="1"/>
  <c r="G41" i="34" s="1"/>
  <c r="O24" i="13"/>
  <c r="Q24" i="13" s="1"/>
  <c r="F42" i="34" s="1"/>
  <c r="G42" i="34" s="1"/>
  <c r="O25" i="13"/>
  <c r="Q25" i="13" s="1"/>
  <c r="F43" i="34" s="1"/>
  <c r="G43" i="34" s="1"/>
  <c r="O26" i="13"/>
  <c r="Q26" i="13" s="1"/>
  <c r="F44" i="34" s="1"/>
  <c r="G44" i="34" s="1"/>
  <c r="O27" i="13"/>
  <c r="Q27" i="13" s="1"/>
  <c r="F45" i="34" s="1"/>
  <c r="G45" i="34" s="1"/>
  <c r="O28" i="13"/>
  <c r="Q28" i="13" s="1"/>
  <c r="F46" i="34" s="1"/>
  <c r="G46" i="34" s="1"/>
  <c r="O19" i="13"/>
  <c r="Q19" i="13" s="1"/>
  <c r="F37" i="34" s="1"/>
  <c r="G37" i="34" s="1"/>
  <c r="F20" i="13"/>
  <c r="H20" i="13" s="1"/>
  <c r="F15" i="34" s="1"/>
  <c r="G15" i="34" s="1"/>
  <c r="F21" i="13"/>
  <c r="H21" i="13" s="1"/>
  <c r="F16" i="34" s="1"/>
  <c r="G16" i="34" s="1"/>
  <c r="F22" i="13"/>
  <c r="H22" i="13" s="1"/>
  <c r="F17" i="34" s="1"/>
  <c r="G17" i="34" s="1"/>
  <c r="F23" i="13"/>
  <c r="H23" i="13" s="1"/>
  <c r="F18" i="34" s="1"/>
  <c r="G18" i="34" s="1"/>
  <c r="F24" i="13"/>
  <c r="H24" i="13" s="1"/>
  <c r="F19" i="34" s="1"/>
  <c r="G19" i="34" s="1"/>
  <c r="F25" i="13"/>
  <c r="H25" i="13" s="1"/>
  <c r="F20" i="34" s="1"/>
  <c r="G20" i="34" s="1"/>
  <c r="F26" i="13"/>
  <c r="H26" i="13" s="1"/>
  <c r="F21" i="34" s="1"/>
  <c r="G21" i="34" s="1"/>
  <c r="H27" i="13"/>
  <c r="F22" i="34" s="1"/>
  <c r="G22" i="34" s="1"/>
  <c r="F28" i="13"/>
  <c r="H28" i="13" s="1"/>
  <c r="F23" i="34" s="1"/>
  <c r="G23" i="34" s="1"/>
  <c r="F29" i="13"/>
  <c r="H29" i="13" s="1"/>
  <c r="F24" i="34" s="1"/>
  <c r="G24" i="34" s="1"/>
  <c r="F19" i="13"/>
  <c r="O4" i="13"/>
  <c r="Q4" i="13" s="1"/>
  <c r="F25" i="34" s="1"/>
  <c r="G25" i="34" s="1"/>
  <c r="O5" i="13"/>
  <c r="Q5" i="13" s="1"/>
  <c r="F26" i="34" s="1"/>
  <c r="G26" i="34" s="1"/>
  <c r="O6" i="13"/>
  <c r="Q6" i="13" s="1"/>
  <c r="F27" i="34" s="1"/>
  <c r="G27" i="34" s="1"/>
  <c r="O7" i="13"/>
  <c r="Q7" i="13" s="1"/>
  <c r="F28" i="34" s="1"/>
  <c r="G28" i="34" s="1"/>
  <c r="O8" i="13"/>
  <c r="Q8" i="13" s="1"/>
  <c r="F29" i="34" s="1"/>
  <c r="G29" i="34" s="1"/>
  <c r="O9" i="13"/>
  <c r="Q9" i="13" s="1"/>
  <c r="F30" i="34" s="1"/>
  <c r="G30" i="34" s="1"/>
  <c r="O10" i="13"/>
  <c r="Q10" i="13" s="1"/>
  <c r="F31" i="34" s="1"/>
  <c r="G31" i="34" s="1"/>
  <c r="O11" i="13"/>
  <c r="Q11" i="13" s="1"/>
  <c r="F32" i="34" s="1"/>
  <c r="G32" i="34" s="1"/>
  <c r="O12" i="13"/>
  <c r="Q12" i="13" s="1"/>
  <c r="F33" i="34" s="1"/>
  <c r="G33" i="34" s="1"/>
  <c r="O13" i="13"/>
  <c r="Q13" i="13" s="1"/>
  <c r="F34" i="34" s="1"/>
  <c r="G34" i="34" s="1"/>
  <c r="O14" i="13"/>
  <c r="Q14" i="13" s="1"/>
  <c r="F35" i="34" s="1"/>
  <c r="G35" i="34" s="1"/>
  <c r="Q15" i="13"/>
  <c r="F36" i="34" s="1"/>
  <c r="G36" i="34" s="1"/>
  <c r="F5" i="13"/>
  <c r="H5" i="13" s="1"/>
  <c r="F3" i="34" s="1"/>
  <c r="G3" i="34" s="1"/>
  <c r="F6" i="13"/>
  <c r="H6" i="13" s="1"/>
  <c r="F4" i="34" s="1"/>
  <c r="G4" i="34" s="1"/>
  <c r="F7" i="13"/>
  <c r="H7" i="13" s="1"/>
  <c r="F5" i="34" s="1"/>
  <c r="G5" i="34" s="1"/>
  <c r="F8" i="13"/>
  <c r="H8" i="13" s="1"/>
  <c r="F6" i="34" s="1"/>
  <c r="G6" i="34" s="1"/>
  <c r="F9" i="13"/>
  <c r="H9" i="13" s="1"/>
  <c r="F7" i="34" s="1"/>
  <c r="G7" i="34" s="1"/>
  <c r="F10" i="13"/>
  <c r="H10" i="13" s="1"/>
  <c r="F8" i="34" s="1"/>
  <c r="G8" i="34" s="1"/>
  <c r="F11" i="13"/>
  <c r="H11" i="13" s="1"/>
  <c r="F9" i="34" s="1"/>
  <c r="G9" i="34" s="1"/>
  <c r="H12" i="13"/>
  <c r="F10" i="34" s="1"/>
  <c r="G10" i="34" s="1"/>
  <c r="F13" i="13"/>
  <c r="H13" i="13" s="1"/>
  <c r="F11" i="34" s="1"/>
  <c r="G11" i="34" s="1"/>
  <c r="F14" i="13"/>
  <c r="H14" i="13" s="1"/>
  <c r="F12" i="34" s="1"/>
  <c r="G12" i="34" s="1"/>
  <c r="F15" i="13"/>
  <c r="H15" i="13" s="1"/>
  <c r="F13" i="34" s="1"/>
  <c r="G13" i="34" s="1"/>
  <c r="F4" i="13"/>
  <c r="H4" i="13" s="1"/>
  <c r="F2" i="34" s="1"/>
  <c r="G2" i="34" s="1"/>
  <c r="H20" i="14" l="1"/>
  <c r="A16" i="34" s="1"/>
  <c r="B16" i="34" s="1"/>
  <c r="O30" i="25"/>
  <c r="O34" i="25"/>
  <c r="O38" i="25"/>
  <c r="O42" i="25"/>
  <c r="B30" i="25"/>
  <c r="B34" i="25"/>
  <c r="B38" i="25"/>
  <c r="B42" i="25"/>
  <c r="P36" i="25"/>
  <c r="O28" i="25"/>
  <c r="C36" i="25"/>
  <c r="B28" i="25"/>
  <c r="P30" i="25"/>
  <c r="P34" i="25"/>
  <c r="P38" i="25"/>
  <c r="P42" i="25"/>
  <c r="C30" i="25"/>
  <c r="C34" i="25"/>
  <c r="C38" i="25"/>
  <c r="C42" i="25"/>
  <c r="P40" i="25"/>
  <c r="O32" i="25"/>
  <c r="O36" i="25"/>
  <c r="O40" i="25"/>
  <c r="P28" i="25"/>
  <c r="B32" i="25"/>
  <c r="B36" i="25"/>
  <c r="B40" i="25"/>
  <c r="C28" i="25"/>
  <c r="P32" i="25"/>
  <c r="C32" i="25"/>
  <c r="C40" i="25"/>
  <c r="R5" i="16"/>
  <c r="R7" i="16"/>
  <c r="R9" i="16"/>
  <c r="R11" i="16"/>
  <c r="R13" i="16"/>
  <c r="R15" i="16"/>
  <c r="R17" i="16"/>
  <c r="R19" i="16"/>
  <c r="R21" i="16"/>
  <c r="R23" i="16"/>
  <c r="R25" i="16"/>
  <c r="R27" i="16"/>
  <c r="R29" i="16"/>
  <c r="R33" i="16"/>
  <c r="R35" i="16"/>
  <c r="R39" i="16"/>
  <c r="R41" i="16"/>
  <c r="R43" i="16"/>
  <c r="R3" i="16"/>
  <c r="M20" i="13"/>
  <c r="M21" i="13"/>
  <c r="M22" i="13"/>
  <c r="M23" i="13"/>
  <c r="M24" i="13"/>
  <c r="M25" i="13"/>
  <c r="M26" i="13"/>
  <c r="M27" i="13"/>
  <c r="M28" i="13"/>
  <c r="M29" i="13"/>
  <c r="M19" i="13"/>
  <c r="L20" i="13"/>
  <c r="L21" i="13"/>
  <c r="L22" i="13"/>
  <c r="L23" i="13"/>
  <c r="L24" i="13"/>
  <c r="L25" i="13"/>
  <c r="L26" i="13"/>
  <c r="L27" i="13"/>
  <c r="L28" i="13"/>
  <c r="L29" i="13"/>
  <c r="L19" i="13"/>
  <c r="D20" i="13"/>
  <c r="D21" i="13"/>
  <c r="D22" i="13"/>
  <c r="D23" i="13"/>
  <c r="D24" i="13"/>
  <c r="D25" i="13"/>
  <c r="D26" i="13"/>
  <c r="D27" i="13"/>
  <c r="D28" i="13"/>
  <c r="D29" i="13"/>
  <c r="D19" i="13"/>
  <c r="C20" i="13"/>
  <c r="C21" i="13"/>
  <c r="C22" i="13"/>
  <c r="C23" i="13"/>
  <c r="C24" i="13"/>
  <c r="C25" i="13"/>
  <c r="C26" i="13"/>
  <c r="C27" i="13"/>
  <c r="C28" i="13"/>
  <c r="C29" i="13"/>
  <c r="C19" i="13"/>
  <c r="D5" i="13"/>
  <c r="D6" i="13"/>
  <c r="D7" i="13"/>
  <c r="D8" i="13"/>
  <c r="D9" i="13"/>
  <c r="D10" i="13"/>
  <c r="D11" i="13"/>
  <c r="D12" i="13"/>
  <c r="D13" i="13"/>
  <c r="D14" i="13"/>
  <c r="D15" i="13"/>
  <c r="D4" i="13"/>
  <c r="C5" i="13"/>
  <c r="C6" i="13"/>
  <c r="C7" i="13"/>
  <c r="C8" i="13"/>
  <c r="C9" i="13"/>
  <c r="C10" i="13"/>
  <c r="C11" i="13"/>
  <c r="C12" i="13"/>
  <c r="C13" i="13"/>
  <c r="C14" i="13"/>
  <c r="C15" i="13"/>
  <c r="C4" i="13"/>
  <c r="M5" i="13"/>
  <c r="M6" i="13"/>
  <c r="M7" i="13"/>
  <c r="M8" i="13"/>
  <c r="M9" i="13"/>
  <c r="M10" i="13"/>
  <c r="M11" i="13"/>
  <c r="M12" i="13"/>
  <c r="M13" i="13"/>
  <c r="M14" i="13"/>
  <c r="M15" i="13"/>
  <c r="M4" i="13"/>
  <c r="L5" i="13"/>
  <c r="L6" i="13"/>
  <c r="L7" i="13"/>
  <c r="L8" i="13"/>
  <c r="L9" i="13"/>
  <c r="L10" i="13"/>
  <c r="L11" i="13"/>
  <c r="L12" i="13"/>
  <c r="L13" i="13"/>
  <c r="L14" i="13"/>
  <c r="L15" i="13"/>
  <c r="L4" i="13"/>
  <c r="S5" i="16"/>
  <c r="S7" i="16"/>
  <c r="S9" i="16"/>
  <c r="S11" i="16"/>
  <c r="S13" i="16"/>
  <c r="S15" i="16"/>
  <c r="S17" i="16"/>
  <c r="S19" i="16"/>
  <c r="S21" i="16"/>
  <c r="S23" i="16"/>
  <c r="S25" i="16"/>
  <c r="S27" i="16"/>
  <c r="S29" i="16"/>
  <c r="S33" i="16"/>
  <c r="S35" i="16"/>
  <c r="S37" i="16"/>
  <c r="S39" i="16"/>
  <c r="S41" i="16"/>
  <c r="S43" i="16"/>
  <c r="S3" i="16"/>
  <c r="D5" i="16"/>
  <c r="D7" i="16"/>
  <c r="D9" i="16"/>
  <c r="D11" i="16"/>
  <c r="D13" i="16"/>
  <c r="D15" i="16"/>
  <c r="D17" i="16"/>
  <c r="D19" i="16"/>
  <c r="D21" i="16"/>
  <c r="D23" i="16"/>
  <c r="D25" i="16"/>
  <c r="D27" i="16"/>
  <c r="D29" i="16"/>
  <c r="D31" i="16"/>
  <c r="D33" i="16"/>
  <c r="D35" i="16"/>
  <c r="D37" i="16"/>
  <c r="D39" i="16"/>
  <c r="D41" i="16"/>
  <c r="D43" i="16"/>
  <c r="D45" i="16"/>
  <c r="D3" i="16"/>
  <c r="C17" i="16"/>
  <c r="C19" i="16"/>
  <c r="C21" i="16"/>
  <c r="C23" i="16"/>
  <c r="C25" i="16"/>
  <c r="C27" i="16"/>
  <c r="C29" i="16"/>
  <c r="C31" i="16"/>
  <c r="C33" i="16"/>
  <c r="C35" i="16"/>
  <c r="C37" i="16"/>
  <c r="C39" i="16"/>
  <c r="C41" i="16"/>
  <c r="C43" i="16"/>
  <c r="C45" i="16"/>
  <c r="C5" i="16"/>
  <c r="C7" i="16"/>
  <c r="C9" i="16"/>
  <c r="C11" i="16"/>
  <c r="C13" i="16"/>
  <c r="C15" i="16"/>
  <c r="C3" i="16"/>
  <c r="P7" i="25" l="1"/>
  <c r="C11" i="25"/>
  <c r="B11" i="25"/>
  <c r="B7" i="25"/>
  <c r="B17" i="25"/>
  <c r="O9" i="25"/>
  <c r="O7" i="25"/>
  <c r="O5" i="25"/>
  <c r="O3" i="25"/>
  <c r="O17" i="25"/>
  <c r="C17" i="25"/>
  <c r="P5" i="25"/>
  <c r="C3" i="25"/>
  <c r="B3" i="25"/>
  <c r="P17" i="25"/>
  <c r="C5" i="25"/>
  <c r="B5" i="25"/>
  <c r="B15" i="25"/>
  <c r="B9" i="25"/>
  <c r="P3" i="25"/>
  <c r="O13" i="25"/>
  <c r="B13" i="25"/>
  <c r="P11" i="25"/>
  <c r="O11" i="25"/>
  <c r="P15" i="25"/>
  <c r="C9" i="25"/>
  <c r="C13" i="25"/>
  <c r="C7" i="25"/>
  <c r="P9" i="25"/>
  <c r="P13" i="25"/>
  <c r="C15" i="25"/>
  <c r="O15" i="25"/>
  <c r="B88" i="15" l="1"/>
  <c r="P79" i="15"/>
  <c r="Q50" i="15"/>
  <c r="Q48" i="15"/>
  <c r="C48" i="15"/>
  <c r="Q46" i="15"/>
  <c r="C46" i="15"/>
  <c r="Q44" i="15"/>
  <c r="C44" i="15"/>
  <c r="Q42" i="15"/>
  <c r="C42" i="15"/>
  <c r="Q40" i="15"/>
  <c r="C40" i="15"/>
  <c r="C38" i="15"/>
  <c r="Q36" i="15"/>
  <c r="C36" i="15"/>
  <c r="Q25" i="15"/>
  <c r="Q21" i="15"/>
  <c r="C21" i="15"/>
  <c r="Q19" i="15"/>
  <c r="C19" i="15"/>
  <c r="Q17" i="15"/>
  <c r="C17" i="15"/>
  <c r="Q15" i="15"/>
  <c r="C15" i="15"/>
  <c r="Q13" i="15"/>
  <c r="C13" i="15"/>
  <c r="Q11" i="15"/>
  <c r="C11" i="15"/>
  <c r="Q9" i="15"/>
  <c r="C9" i="15"/>
  <c r="C7" i="15"/>
  <c r="Q5" i="15"/>
  <c r="C5" i="15"/>
  <c r="Q3" i="15"/>
  <c r="C3" i="15"/>
  <c r="C129" i="8"/>
  <c r="U56" i="8"/>
  <c r="T56" i="8"/>
  <c r="U55" i="8"/>
  <c r="T55" i="8"/>
  <c r="U53" i="8"/>
  <c r="T53" i="8"/>
  <c r="U51" i="8"/>
  <c r="T51" i="8"/>
  <c r="D51" i="8"/>
  <c r="C51" i="8"/>
  <c r="U49" i="8"/>
  <c r="T49" i="8"/>
  <c r="D49" i="8"/>
  <c r="C49" i="8"/>
  <c r="U47" i="8"/>
  <c r="T47" i="8"/>
  <c r="D47" i="8"/>
  <c r="C47" i="8"/>
  <c r="U45" i="8"/>
  <c r="T45" i="8"/>
  <c r="D45" i="8"/>
  <c r="C45" i="8"/>
  <c r="U43" i="8"/>
  <c r="T43" i="8"/>
  <c r="D43" i="8"/>
  <c r="C43" i="8"/>
  <c r="U41" i="8"/>
  <c r="T41" i="8"/>
  <c r="D41" i="8"/>
  <c r="C41" i="8"/>
  <c r="U39" i="8"/>
  <c r="T39" i="8"/>
  <c r="D39" i="8"/>
  <c r="C39" i="8"/>
  <c r="U37" i="8"/>
  <c r="T37" i="8"/>
  <c r="D37" i="8"/>
  <c r="C37" i="8"/>
  <c r="U35" i="8"/>
  <c r="T35" i="8"/>
  <c r="D35" i="8"/>
  <c r="C35" i="8"/>
  <c r="U33" i="8"/>
  <c r="T33" i="8"/>
  <c r="D33" i="8"/>
  <c r="C33" i="8"/>
  <c r="U31" i="8"/>
  <c r="T31" i="8"/>
  <c r="D31" i="8"/>
  <c r="C31" i="8"/>
  <c r="U29" i="8"/>
  <c r="T29" i="8"/>
  <c r="D29" i="8"/>
  <c r="C29" i="8"/>
  <c r="U27" i="8"/>
  <c r="T27" i="8"/>
  <c r="D27" i="8"/>
  <c r="C27" i="8"/>
  <c r="U25" i="8"/>
  <c r="T25" i="8"/>
  <c r="D25" i="8"/>
  <c r="C25" i="8"/>
  <c r="U23" i="8"/>
  <c r="T23" i="8"/>
  <c r="D23" i="8"/>
  <c r="C23" i="8"/>
  <c r="U21" i="8"/>
  <c r="T21" i="8"/>
  <c r="D21" i="8"/>
  <c r="C21" i="8"/>
  <c r="U19" i="8"/>
  <c r="T19" i="8"/>
  <c r="D19" i="8"/>
  <c r="C19" i="8"/>
  <c r="U17" i="8"/>
  <c r="T17" i="8"/>
  <c r="D17" i="8"/>
  <c r="C17" i="8"/>
  <c r="U15" i="8"/>
  <c r="T15" i="8"/>
  <c r="D15" i="8"/>
  <c r="C15" i="8"/>
  <c r="U13" i="8"/>
  <c r="T13" i="8"/>
  <c r="D13" i="8"/>
  <c r="C13" i="8"/>
  <c r="U11" i="8"/>
  <c r="T11" i="8"/>
  <c r="D11" i="8"/>
  <c r="C11" i="8"/>
  <c r="U9" i="8"/>
  <c r="T9" i="8"/>
  <c r="D9" i="8"/>
  <c r="C9" i="8"/>
  <c r="U7" i="8"/>
  <c r="T7" i="8"/>
  <c r="D7" i="8"/>
  <c r="C7" i="8"/>
  <c r="U5" i="8"/>
  <c r="T5" i="8"/>
  <c r="D5" i="8"/>
  <c r="C5" i="8"/>
  <c r="U3" i="8"/>
  <c r="T3" i="8"/>
  <c r="D3" i="8"/>
  <c r="C3" i="8"/>
  <c r="B93" i="13"/>
  <c r="M31" i="13"/>
  <c r="L31" i="13"/>
  <c r="B70" i="14"/>
  <c r="M25" i="14"/>
  <c r="L25" i="14"/>
  <c r="D25" i="14"/>
  <c r="C25" i="14"/>
  <c r="M24" i="14"/>
  <c r="L24" i="14"/>
  <c r="D24" i="14"/>
  <c r="C24" i="14"/>
  <c r="M23" i="14"/>
  <c r="L23" i="14"/>
  <c r="D23" i="14"/>
  <c r="C23" i="14"/>
  <c r="M22" i="14"/>
  <c r="L22" i="14"/>
  <c r="D22" i="14"/>
  <c r="C22" i="14"/>
  <c r="M21" i="14"/>
  <c r="L21" i="14"/>
  <c r="D21" i="14"/>
  <c r="C21" i="14"/>
  <c r="M20" i="14"/>
  <c r="L20" i="14"/>
  <c r="D20" i="14"/>
  <c r="C20" i="14"/>
  <c r="M19" i="14"/>
  <c r="L19" i="14"/>
  <c r="D19" i="14"/>
  <c r="C19" i="14"/>
  <c r="M18" i="14"/>
  <c r="L18" i="14"/>
  <c r="D18" i="14"/>
  <c r="C18" i="14"/>
  <c r="M17" i="14"/>
  <c r="L17" i="14"/>
  <c r="D17" i="14"/>
  <c r="C17" i="14"/>
  <c r="M16" i="14"/>
  <c r="L16" i="14"/>
  <c r="D16" i="14"/>
  <c r="C16" i="14"/>
  <c r="M13" i="14"/>
  <c r="L13" i="14"/>
  <c r="D13" i="14"/>
  <c r="C13" i="14"/>
  <c r="M12" i="14"/>
  <c r="L12" i="14"/>
  <c r="D12" i="14"/>
  <c r="C12" i="14"/>
  <c r="M11" i="14"/>
  <c r="L11" i="14"/>
  <c r="D11" i="14"/>
  <c r="C11" i="14"/>
  <c r="M10" i="14"/>
  <c r="L10" i="14"/>
  <c r="D10" i="14"/>
  <c r="C10" i="14"/>
  <c r="M9" i="14"/>
  <c r="L9" i="14"/>
  <c r="D9" i="14"/>
  <c r="C9" i="14"/>
  <c r="M8" i="14"/>
  <c r="L8" i="14"/>
  <c r="D8" i="14"/>
  <c r="C8" i="14"/>
  <c r="M7" i="14"/>
  <c r="L7" i="14"/>
  <c r="D7" i="14"/>
  <c r="C7" i="14"/>
  <c r="M6" i="14"/>
  <c r="L6" i="14"/>
  <c r="D6" i="14"/>
  <c r="C6" i="14"/>
  <c r="M5" i="14"/>
  <c r="L5" i="14"/>
  <c r="D5" i="14"/>
  <c r="C5" i="14"/>
  <c r="M4" i="14"/>
  <c r="L4" i="14"/>
  <c r="D4" i="14"/>
  <c r="C4" i="14"/>
</calcChain>
</file>

<file path=xl/sharedStrings.xml><?xml version="1.0" encoding="utf-8"?>
<sst xmlns="http://schemas.openxmlformats.org/spreadsheetml/2006/main" count="1369" uniqueCount="768">
  <si>
    <t>氏名</t>
    <rPh sb="0" eb="2">
      <t>シメイ</t>
    </rPh>
    <phoneticPr fontId="3"/>
  </si>
  <si>
    <t>学校名</t>
    <rPh sb="0" eb="3">
      <t>ガッコウメイ</t>
    </rPh>
    <phoneticPr fontId="3"/>
  </si>
  <si>
    <t>得点</t>
    <rPh sb="0" eb="2">
      <t>トクテン</t>
    </rPh>
    <phoneticPr fontId="3"/>
  </si>
  <si>
    <t>順位</t>
    <rPh sb="0" eb="2">
      <t>ジュンイ</t>
    </rPh>
    <phoneticPr fontId="3"/>
  </si>
  <si>
    <t>予選</t>
    <rPh sb="0" eb="2">
      <t>ヨセン</t>
    </rPh>
    <phoneticPr fontId="3"/>
  </si>
  <si>
    <t>個人形</t>
    <rPh sb="0" eb="2">
      <t>コジン</t>
    </rPh>
    <rPh sb="2" eb="3">
      <t>カタ</t>
    </rPh>
    <phoneticPr fontId="3"/>
  </si>
  <si>
    <t>男子</t>
    <rPh sb="0" eb="2">
      <t>ダンシ</t>
    </rPh>
    <phoneticPr fontId="3"/>
  </si>
  <si>
    <t>準優勝</t>
    <rPh sb="0" eb="1">
      <t>ジュン</t>
    </rPh>
    <rPh sb="1" eb="3">
      <t>ユウショウ</t>
    </rPh>
    <phoneticPr fontId="3"/>
  </si>
  <si>
    <t>第３位</t>
    <rPh sb="0" eb="1">
      <t>ダイ</t>
    </rPh>
    <rPh sb="2" eb="3">
      <t>イ</t>
    </rPh>
    <phoneticPr fontId="3"/>
  </si>
  <si>
    <t>第５位</t>
    <rPh sb="0" eb="1">
      <t>ダイ</t>
    </rPh>
    <rPh sb="2" eb="3">
      <t>イ</t>
    </rPh>
    <phoneticPr fontId="3"/>
  </si>
  <si>
    <t>個人組手</t>
    <rPh sb="0" eb="2">
      <t>コジン</t>
    </rPh>
    <rPh sb="2" eb="3">
      <t>ク</t>
    </rPh>
    <rPh sb="3" eb="4">
      <t>テ</t>
    </rPh>
    <phoneticPr fontId="3"/>
  </si>
  <si>
    <t>団体組手</t>
    <rPh sb="0" eb="2">
      <t>ダンタイ</t>
    </rPh>
    <rPh sb="2" eb="3">
      <t>ク</t>
    </rPh>
    <rPh sb="3" eb="4">
      <t>テ</t>
    </rPh>
    <phoneticPr fontId="3"/>
  </si>
  <si>
    <t>女子</t>
    <rPh sb="0" eb="1">
      <t>オンナ</t>
    </rPh>
    <rPh sb="1" eb="2">
      <t>ダンシ</t>
    </rPh>
    <phoneticPr fontId="3"/>
  </si>
  <si>
    <t>男子団体組手</t>
    <rPh sb="0" eb="2">
      <t>ダンシ</t>
    </rPh>
    <rPh sb="2" eb="4">
      <t>ダンタイ</t>
    </rPh>
    <rPh sb="4" eb="5">
      <t>ク</t>
    </rPh>
    <rPh sb="5" eb="6">
      <t>テ</t>
    </rPh>
    <phoneticPr fontId="3"/>
  </si>
  <si>
    <t>女子団体組手</t>
    <rPh sb="0" eb="2">
      <t>ジョシ</t>
    </rPh>
    <rPh sb="2" eb="4">
      <t>ダンタイ</t>
    </rPh>
    <rPh sb="4" eb="5">
      <t>ク</t>
    </rPh>
    <rPh sb="5" eb="6">
      <t>テ</t>
    </rPh>
    <phoneticPr fontId="3"/>
  </si>
  <si>
    <t>千葉県高等学校体育連盟</t>
    <rPh sb="0" eb="3">
      <t>チバケン</t>
    </rPh>
    <rPh sb="3" eb="5">
      <t>コウトウ</t>
    </rPh>
    <rPh sb="5" eb="7">
      <t>ガッコウ</t>
    </rPh>
    <rPh sb="7" eb="9">
      <t>タイイク</t>
    </rPh>
    <rPh sb="9" eb="11">
      <t>レンメイ</t>
    </rPh>
    <phoneticPr fontId="3"/>
  </si>
  <si>
    <t>千葉県高等学校体育連盟空手道専門部</t>
    <rPh sb="0" eb="3">
      <t>チバケン</t>
    </rPh>
    <rPh sb="3" eb="5">
      <t>コウトウ</t>
    </rPh>
    <rPh sb="5" eb="7">
      <t>ガッコウ</t>
    </rPh>
    <rPh sb="7" eb="9">
      <t>タイイク</t>
    </rPh>
    <rPh sb="9" eb="11">
      <t>レンメイ</t>
    </rPh>
    <rPh sb="11" eb="13">
      <t>カラテ</t>
    </rPh>
    <rPh sb="13" eb="14">
      <t>ドウ</t>
    </rPh>
    <rPh sb="14" eb="16">
      <t>センモン</t>
    </rPh>
    <rPh sb="16" eb="17">
      <t>ブ</t>
    </rPh>
    <phoneticPr fontId="3"/>
  </si>
  <si>
    <t>千葉県空手道連盟</t>
    <rPh sb="0" eb="3">
      <t>チバケン</t>
    </rPh>
    <rPh sb="3" eb="5">
      <t>カラテ</t>
    </rPh>
    <rPh sb="5" eb="6">
      <t>ドウ</t>
    </rPh>
    <rPh sb="6" eb="8">
      <t>レンメイ</t>
    </rPh>
    <phoneticPr fontId="3"/>
  </si>
  <si>
    <t>名誉会長</t>
    <rPh sb="0" eb="2">
      <t>メイヨ</t>
    </rPh>
    <rPh sb="2" eb="4">
      <t>カイチョウ</t>
    </rPh>
    <phoneticPr fontId="3"/>
  </si>
  <si>
    <t>会長</t>
    <rPh sb="0" eb="2">
      <t>カイチョウ</t>
    </rPh>
    <phoneticPr fontId="3"/>
  </si>
  <si>
    <t>副会長</t>
    <rPh sb="0" eb="3">
      <t>フクカイチョウ</t>
    </rPh>
    <phoneticPr fontId="3"/>
  </si>
  <si>
    <t>大会委員長</t>
    <rPh sb="0" eb="2">
      <t>タイカイ</t>
    </rPh>
    <rPh sb="2" eb="5">
      <t>イインチョウ</t>
    </rPh>
    <phoneticPr fontId="3"/>
  </si>
  <si>
    <t>大会副委員長</t>
    <rPh sb="0" eb="2">
      <t>タイカイ</t>
    </rPh>
    <rPh sb="2" eb="6">
      <t>フクイインチョウ</t>
    </rPh>
    <phoneticPr fontId="3"/>
  </si>
  <si>
    <t>委員</t>
    <rPh sb="0" eb="2">
      <t>イイン</t>
    </rPh>
    <phoneticPr fontId="3"/>
  </si>
  <si>
    <t>大　会　役　員</t>
    <rPh sb="0" eb="1">
      <t>ダイ</t>
    </rPh>
    <rPh sb="2" eb="3">
      <t>カイ</t>
    </rPh>
    <rPh sb="4" eb="5">
      <t>エキ</t>
    </rPh>
    <rPh sb="6" eb="7">
      <t>イン</t>
    </rPh>
    <phoneticPr fontId="3"/>
  </si>
  <si>
    <t>競技役員</t>
    <rPh sb="0" eb="2">
      <t>キョウギ</t>
    </rPh>
    <rPh sb="2" eb="4">
      <t>ヤクイン</t>
    </rPh>
    <phoneticPr fontId="3"/>
  </si>
  <si>
    <t>（専門部委員長）</t>
    <rPh sb="1" eb="3">
      <t>センモン</t>
    </rPh>
    <rPh sb="3" eb="4">
      <t>ブ</t>
    </rPh>
    <rPh sb="4" eb="7">
      <t>イインチョウ</t>
    </rPh>
    <phoneticPr fontId="3"/>
  </si>
  <si>
    <t xml:space="preserve"> 　男子個人組手</t>
    <rPh sb="2" eb="4">
      <t>ダンシ</t>
    </rPh>
    <rPh sb="4" eb="6">
      <t>コジン</t>
    </rPh>
    <rPh sb="6" eb="7">
      <t>ク</t>
    </rPh>
    <rPh sb="7" eb="8">
      <t>テ</t>
    </rPh>
    <phoneticPr fontId="3"/>
  </si>
  <si>
    <t xml:space="preserve">  </t>
    <phoneticPr fontId="3"/>
  </si>
  <si>
    <t>受付開始</t>
    <rPh sb="0" eb="2">
      <t>ウケツケ</t>
    </rPh>
    <rPh sb="2" eb="4">
      <t>カイシ</t>
    </rPh>
    <phoneticPr fontId="3"/>
  </si>
  <si>
    <t>顧問会議</t>
    <rPh sb="0" eb="2">
      <t>コモン</t>
    </rPh>
    <rPh sb="2" eb="4">
      <t>カイギ</t>
    </rPh>
    <phoneticPr fontId="3"/>
  </si>
  <si>
    <t>開会式</t>
    <rPh sb="0" eb="2">
      <t>カイカイ</t>
    </rPh>
    <rPh sb="2" eb="3">
      <t>シキ</t>
    </rPh>
    <phoneticPr fontId="3"/>
  </si>
  <si>
    <t>コート作成</t>
    <rPh sb="3" eb="5">
      <t>サクセイ</t>
    </rPh>
    <phoneticPr fontId="3"/>
  </si>
  <si>
    <t>コート係</t>
    <rPh sb="3" eb="4">
      <t>カカリ</t>
    </rPh>
    <phoneticPr fontId="3"/>
  </si>
  <si>
    <t>進行</t>
    <rPh sb="0" eb="2">
      <t>シンコウ</t>
    </rPh>
    <phoneticPr fontId="3"/>
  </si>
  <si>
    <t>記録</t>
    <rPh sb="0" eb="2">
      <t>キロク</t>
    </rPh>
    <phoneticPr fontId="3"/>
  </si>
  <si>
    <t>審判構成</t>
    <rPh sb="0" eb="2">
      <t>シンパン</t>
    </rPh>
    <rPh sb="2" eb="4">
      <t>コウセイ</t>
    </rPh>
    <phoneticPr fontId="3"/>
  </si>
  <si>
    <t>選手宣誓</t>
    <rPh sb="0" eb="2">
      <t>センシュ</t>
    </rPh>
    <rPh sb="2" eb="4">
      <t>センセイ</t>
    </rPh>
    <phoneticPr fontId="3"/>
  </si>
  <si>
    <t>広報　</t>
    <rPh sb="0" eb="2">
      <t>コウホウ</t>
    </rPh>
    <phoneticPr fontId="3"/>
  </si>
  <si>
    <t>試合用具</t>
    <rPh sb="0" eb="2">
      <t>シアイ</t>
    </rPh>
    <rPh sb="2" eb="4">
      <t>ヨウグ</t>
    </rPh>
    <phoneticPr fontId="3"/>
  </si>
  <si>
    <t>大会ドクター</t>
    <rPh sb="0" eb="2">
      <t>タイカイ</t>
    </rPh>
    <phoneticPr fontId="3"/>
  </si>
  <si>
    <t>優　勝</t>
    <rPh sb="0" eb="1">
      <t>ユウ</t>
    </rPh>
    <rPh sb="2" eb="3">
      <t>カツ</t>
    </rPh>
    <phoneticPr fontId="3"/>
  </si>
  <si>
    <t>ｺｰﾄ補助</t>
    <rPh sb="3" eb="5">
      <t>ホジョ</t>
    </rPh>
    <phoneticPr fontId="3"/>
  </si>
  <si>
    <t>受付</t>
    <rPh sb="0" eb="2">
      <t>ウケツケ</t>
    </rPh>
    <phoneticPr fontId="3"/>
  </si>
  <si>
    <t>会場：</t>
    <rPh sb="0" eb="2">
      <t>カイジョウ</t>
    </rPh>
    <phoneticPr fontId="3"/>
  </si>
  <si>
    <t>主催：</t>
    <rPh sb="0" eb="2">
      <t>シュサイ</t>
    </rPh>
    <phoneticPr fontId="3"/>
  </si>
  <si>
    <t>主管：</t>
    <rPh sb="0" eb="2">
      <t>シュカン</t>
    </rPh>
    <phoneticPr fontId="3"/>
  </si>
  <si>
    <t>後援：</t>
    <rPh sb="0" eb="2">
      <t>コウエン</t>
    </rPh>
    <phoneticPr fontId="3"/>
  </si>
  <si>
    <t>式　　　　　典</t>
    <rPh sb="0" eb="1">
      <t>シキ</t>
    </rPh>
    <rPh sb="6" eb="7">
      <t>テン</t>
    </rPh>
    <phoneticPr fontId="3"/>
  </si>
  <si>
    <t>（高体連会長）</t>
    <rPh sb="1" eb="2">
      <t>コウ</t>
    </rPh>
    <rPh sb="2" eb="3">
      <t>タイ</t>
    </rPh>
    <rPh sb="3" eb="4">
      <t>レン</t>
    </rPh>
    <rPh sb="4" eb="5">
      <t>カイ</t>
    </rPh>
    <rPh sb="5" eb="6">
      <t>チョウ</t>
    </rPh>
    <phoneticPr fontId="3"/>
  </si>
  <si>
    <t>（県教育長）</t>
    <rPh sb="1" eb="2">
      <t>ケン</t>
    </rPh>
    <rPh sb="2" eb="5">
      <t>キョウイクチョウ</t>
    </rPh>
    <phoneticPr fontId="3"/>
  </si>
  <si>
    <t>（高体連副会長）</t>
    <rPh sb="1" eb="2">
      <t>コウ</t>
    </rPh>
    <rPh sb="2" eb="3">
      <t>タイ</t>
    </rPh>
    <rPh sb="3" eb="4">
      <t>レン</t>
    </rPh>
    <rPh sb="4" eb="5">
      <t>フク</t>
    </rPh>
    <rPh sb="5" eb="6">
      <t>カイ</t>
    </rPh>
    <rPh sb="6" eb="7">
      <t>チョウ</t>
    </rPh>
    <phoneticPr fontId="3"/>
  </si>
  <si>
    <t>（競技協会理事長）</t>
    <rPh sb="1" eb="3">
      <t>キョウギ</t>
    </rPh>
    <rPh sb="3" eb="5">
      <t>キョウカイ</t>
    </rPh>
    <rPh sb="5" eb="8">
      <t>リジチョウ</t>
    </rPh>
    <phoneticPr fontId="3"/>
  </si>
  <si>
    <t>高体連空手道専門部各顧問</t>
    <rPh sb="0" eb="1">
      <t>コウ</t>
    </rPh>
    <rPh sb="1" eb="2">
      <t>タイ</t>
    </rPh>
    <rPh sb="2" eb="3">
      <t>レン</t>
    </rPh>
    <rPh sb="3" eb="5">
      <t>カラテ</t>
    </rPh>
    <rPh sb="5" eb="6">
      <t>ドウ</t>
    </rPh>
    <rPh sb="6" eb="8">
      <t>センモン</t>
    </rPh>
    <rPh sb="8" eb="9">
      <t>ブ</t>
    </rPh>
    <rPh sb="9" eb="12">
      <t>カクコモン</t>
    </rPh>
    <phoneticPr fontId="3"/>
  </si>
  <si>
    <t>全生徒</t>
    <rPh sb="0" eb="3">
      <t>ゼンセイト</t>
    </rPh>
    <phoneticPr fontId="3"/>
  </si>
  <si>
    <t>役　割　分　担</t>
    <rPh sb="0" eb="1">
      <t>エキ</t>
    </rPh>
    <rPh sb="2" eb="3">
      <t>ワリ</t>
    </rPh>
    <rPh sb="4" eb="5">
      <t>ブン</t>
    </rPh>
    <rPh sb="6" eb="7">
      <t>タン</t>
    </rPh>
    <phoneticPr fontId="3"/>
  </si>
  <si>
    <t>競技開始</t>
    <rPh sb="0" eb="2">
      <t>キョウギ</t>
    </rPh>
    <rPh sb="2" eb="4">
      <t>カイシ</t>
    </rPh>
    <phoneticPr fontId="3"/>
  </si>
  <si>
    <t>千葉県教育委員会</t>
    <rPh sb="0" eb="3">
      <t>チバケン</t>
    </rPh>
    <rPh sb="3" eb="5">
      <t>キョウイク</t>
    </rPh>
    <rPh sb="5" eb="8">
      <t>イインカイ</t>
    </rPh>
    <phoneticPr fontId="3"/>
  </si>
  <si>
    <t>団体</t>
    <rPh sb="0" eb="2">
      <t>ダンタイ</t>
    </rPh>
    <phoneticPr fontId="3"/>
  </si>
  <si>
    <t>優勝</t>
    <rPh sb="0" eb="2">
      <t>ユウショウ</t>
    </rPh>
    <phoneticPr fontId="3"/>
  </si>
  <si>
    <t>準優勝</t>
    <rPh sb="0" eb="3">
      <t>ジュンユウショウ</t>
    </rPh>
    <phoneticPr fontId="3"/>
  </si>
  <si>
    <t>３，４位</t>
    <rPh sb="3" eb="4">
      <t>イ</t>
    </rPh>
    <phoneticPr fontId="3"/>
  </si>
  <si>
    <t>５～８位</t>
    <rPh sb="3" eb="4">
      <t>イ</t>
    </rPh>
    <phoneticPr fontId="3"/>
  </si>
  <si>
    <t>２０点</t>
    <rPh sb="2" eb="3">
      <t>テン</t>
    </rPh>
    <phoneticPr fontId="3"/>
  </si>
  <si>
    <t>１０点</t>
    <rPh sb="2" eb="3">
      <t>テン</t>
    </rPh>
    <phoneticPr fontId="3"/>
  </si>
  <si>
    <t>５点</t>
    <rPh sb="1" eb="2">
      <t>テン</t>
    </rPh>
    <phoneticPr fontId="3"/>
  </si>
  <si>
    <t>３点</t>
    <rPh sb="1" eb="2">
      <t>テン</t>
    </rPh>
    <phoneticPr fontId="3"/>
  </si>
  <si>
    <t>個人</t>
    <rPh sb="0" eb="2">
      <t>コジン</t>
    </rPh>
    <phoneticPr fontId="3"/>
  </si>
  <si>
    <t>２点</t>
    <rPh sb="1" eb="2">
      <t>テン</t>
    </rPh>
    <phoneticPr fontId="3"/>
  </si>
  <si>
    <t>１点</t>
    <rPh sb="1" eb="2">
      <t>テン</t>
    </rPh>
    <phoneticPr fontId="3"/>
  </si>
  <si>
    <t>女子</t>
    <rPh sb="0" eb="2">
      <t>ジョシ</t>
    </rPh>
    <phoneticPr fontId="3"/>
  </si>
  <si>
    <t>ｺ-ﾄﾞ</t>
    <phoneticPr fontId="3"/>
  </si>
  <si>
    <t>.</t>
    <phoneticPr fontId="3"/>
  </si>
  <si>
    <t>ｺ-ﾄﾞ</t>
    <phoneticPr fontId="3"/>
  </si>
  <si>
    <t>ｺ-ﾄﾞ</t>
    <phoneticPr fontId="3"/>
  </si>
  <si>
    <t>ｺ-ﾄﾞ</t>
    <phoneticPr fontId="3"/>
  </si>
  <si>
    <t>女子個人形</t>
    <rPh sb="0" eb="2">
      <t>ジョシ</t>
    </rPh>
    <rPh sb="2" eb="4">
      <t>コジン</t>
    </rPh>
    <rPh sb="4" eb="5">
      <t>カタ</t>
    </rPh>
    <phoneticPr fontId="3"/>
  </si>
  <si>
    <t>男子個人形</t>
    <rPh sb="0" eb="2">
      <t>ダンシ</t>
    </rPh>
    <rPh sb="2" eb="4">
      <t>コジン</t>
    </rPh>
    <rPh sb="4" eb="5">
      <t>カタ</t>
    </rPh>
    <phoneticPr fontId="3"/>
  </si>
  <si>
    <t>女子個人組手</t>
    <rPh sb="0" eb="2">
      <t>ジョシ</t>
    </rPh>
    <rPh sb="2" eb="4">
      <t>コジン</t>
    </rPh>
    <rPh sb="4" eb="5">
      <t>ク</t>
    </rPh>
    <rPh sb="5" eb="6">
      <t>テ</t>
    </rPh>
    <phoneticPr fontId="3"/>
  </si>
  <si>
    <t>男子個人組手</t>
    <rPh sb="0" eb="2">
      <t>ダンシ</t>
    </rPh>
    <rPh sb="2" eb="4">
      <t>コジン</t>
    </rPh>
    <rPh sb="4" eb="5">
      <t>ク</t>
    </rPh>
    <rPh sb="5" eb="6">
      <t>テ</t>
    </rPh>
    <phoneticPr fontId="3"/>
  </si>
  <si>
    <t>安本</t>
    <rPh sb="0" eb="2">
      <t>ヤスモト</t>
    </rPh>
    <phoneticPr fontId="3"/>
  </si>
  <si>
    <t>補助生徒：</t>
    <rPh sb="0" eb="2">
      <t>ホジョ</t>
    </rPh>
    <rPh sb="2" eb="4">
      <t>セイト</t>
    </rPh>
    <phoneticPr fontId="3"/>
  </si>
  <si>
    <t>成東１名</t>
    <rPh sb="0" eb="2">
      <t>ナルトウ</t>
    </rPh>
    <rPh sb="3" eb="4">
      <t>メイ</t>
    </rPh>
    <phoneticPr fontId="3"/>
  </si>
  <si>
    <t>松戸</t>
    <rPh sb="0" eb="2">
      <t>マツド</t>
    </rPh>
    <phoneticPr fontId="3"/>
  </si>
  <si>
    <t>秀明八千代</t>
  </si>
  <si>
    <t>習志野</t>
  </si>
  <si>
    <t>敬愛学園</t>
  </si>
  <si>
    <t>（公財）  千　　葉　　県　　体　　育　　協　　会</t>
    <rPh sb="1" eb="2">
      <t>コウ</t>
    </rPh>
    <rPh sb="2" eb="3">
      <t>ザイ</t>
    </rPh>
    <rPh sb="6" eb="7">
      <t>セン</t>
    </rPh>
    <rPh sb="9" eb="10">
      <t>ハ</t>
    </rPh>
    <rPh sb="12" eb="13">
      <t>ケン</t>
    </rPh>
    <rPh sb="15" eb="16">
      <t>カラダ</t>
    </rPh>
    <rPh sb="18" eb="19">
      <t>イク</t>
    </rPh>
    <rPh sb="21" eb="22">
      <t>キョウ</t>
    </rPh>
    <rPh sb="24" eb="25">
      <t>カイ</t>
    </rPh>
    <phoneticPr fontId="3"/>
  </si>
  <si>
    <t>A（女子）・B（男子）</t>
    <rPh sb="2" eb="4">
      <t>ジョシ</t>
    </rPh>
    <rPh sb="8" eb="10">
      <t>ダンシ</t>
    </rPh>
    <phoneticPr fontId="3"/>
  </si>
  <si>
    <t>千葉黎明</t>
    <rPh sb="0" eb="2">
      <t>チバ</t>
    </rPh>
    <rPh sb="2" eb="4">
      <t>レイメイ</t>
    </rPh>
    <phoneticPr fontId="3"/>
  </si>
  <si>
    <t>市立銚子</t>
    <rPh sb="0" eb="2">
      <t>イチリツ</t>
    </rPh>
    <rPh sb="2" eb="4">
      <t>チョウシ</t>
    </rPh>
    <phoneticPr fontId="3"/>
  </si>
  <si>
    <t>成田</t>
    <rPh sb="0" eb="2">
      <t>ナリタ</t>
    </rPh>
    <phoneticPr fontId="3"/>
  </si>
  <si>
    <t>成田北</t>
    <rPh sb="0" eb="2">
      <t>ナリタ</t>
    </rPh>
    <rPh sb="2" eb="3">
      <t>キタ</t>
    </rPh>
    <phoneticPr fontId="3"/>
  </si>
  <si>
    <t>入館指導</t>
    <rPh sb="0" eb="2">
      <t>ニュウカン</t>
    </rPh>
    <rPh sb="2" eb="4">
      <t>シドウ</t>
    </rPh>
    <phoneticPr fontId="3"/>
  </si>
  <si>
    <t>（昼休み中）</t>
    <rPh sb="1" eb="3">
      <t>ヒルヤス</t>
    </rPh>
    <rPh sb="4" eb="5">
      <t>ナカ</t>
    </rPh>
    <phoneticPr fontId="3"/>
  </si>
  <si>
    <t>ｺ-ﾄﾞ</t>
    <phoneticPr fontId="3"/>
  </si>
  <si>
    <t>ｺ-ﾄﾞ</t>
    <phoneticPr fontId="3"/>
  </si>
  <si>
    <t>ｺ-ﾄﾞ</t>
    <phoneticPr fontId="3"/>
  </si>
  <si>
    <t>コ－ド</t>
    <phoneticPr fontId="3"/>
  </si>
  <si>
    <t>佐原</t>
    <rPh sb="0" eb="2">
      <t>サワラ</t>
    </rPh>
    <phoneticPr fontId="3"/>
  </si>
  <si>
    <t>西武台</t>
    <rPh sb="0" eb="2">
      <t>セイブ</t>
    </rPh>
    <rPh sb="2" eb="3">
      <t>ダイ</t>
    </rPh>
    <phoneticPr fontId="3"/>
  </si>
  <si>
    <t>清水</t>
    <rPh sb="0" eb="2">
      <t>シミズ</t>
    </rPh>
    <phoneticPr fontId="3"/>
  </si>
  <si>
    <t>　　女子個人形トーナメント</t>
    <rPh sb="2" eb="4">
      <t>ジョシ</t>
    </rPh>
    <rPh sb="4" eb="6">
      <t>コジン</t>
    </rPh>
    <rPh sb="6" eb="7">
      <t>カタ</t>
    </rPh>
    <phoneticPr fontId="3"/>
  </si>
  <si>
    <t>ニーパイポ</t>
  </si>
  <si>
    <t>カンクウショウ</t>
  </si>
  <si>
    <t>　　男子個人形トーナメント</t>
    <rPh sb="2" eb="4">
      <t>ダンシ</t>
    </rPh>
    <rPh sb="4" eb="6">
      <t>コジン</t>
    </rPh>
    <rPh sb="6" eb="7">
      <t>カタ</t>
    </rPh>
    <phoneticPr fontId="3"/>
  </si>
  <si>
    <t>マツムラローハイ</t>
  </si>
  <si>
    <t>セイサン</t>
  </si>
  <si>
    <t>クルルンファ</t>
  </si>
  <si>
    <t>ニーセイシー</t>
  </si>
  <si>
    <t>クーシャンクー</t>
  </si>
  <si>
    <t>エンピ</t>
  </si>
  <si>
    <t>植草　　完</t>
    <rPh sb="0" eb="2">
      <t>ウエクサ</t>
    </rPh>
    <rPh sb="4" eb="5">
      <t>カン</t>
    </rPh>
    <phoneticPr fontId="3"/>
  </si>
  <si>
    <t>嶋　　輝幸</t>
    <rPh sb="0" eb="1">
      <t>シマ</t>
    </rPh>
    <rPh sb="3" eb="5">
      <t>テルユキ</t>
    </rPh>
    <phoneticPr fontId="3"/>
  </si>
  <si>
    <t>３位決定戦</t>
    <rPh sb="1" eb="2">
      <t>イ</t>
    </rPh>
    <rPh sb="2" eb="5">
      <t>ケッテイセン</t>
    </rPh>
    <phoneticPr fontId="3"/>
  </si>
  <si>
    <t>空  手  道  大  会</t>
    <rPh sb="0" eb="1">
      <t>クウ</t>
    </rPh>
    <rPh sb="3" eb="4">
      <t>テ</t>
    </rPh>
    <rPh sb="6" eb="7">
      <t>ドウ</t>
    </rPh>
    <rPh sb="9" eb="10">
      <t>ダイ</t>
    </rPh>
    <rPh sb="12" eb="13">
      <t>カイ</t>
    </rPh>
    <phoneticPr fontId="3"/>
  </si>
  <si>
    <t>木更津総合</t>
    <rPh sb="0" eb="3">
      <t>キサラヅ</t>
    </rPh>
    <rPh sb="3" eb="5">
      <t>ソウゴウ</t>
    </rPh>
    <phoneticPr fontId="3"/>
  </si>
  <si>
    <t>習志野</t>
    <rPh sb="0" eb="3">
      <t>ナラシノ</t>
    </rPh>
    <phoneticPr fontId="3"/>
  </si>
  <si>
    <t>麗澤</t>
    <rPh sb="0" eb="2">
      <t>レイタク</t>
    </rPh>
    <phoneticPr fontId="3"/>
  </si>
  <si>
    <t>船橋東</t>
    <rPh sb="0" eb="2">
      <t>フナバシ</t>
    </rPh>
    <rPh sb="2" eb="3">
      <t>ヒガシ</t>
    </rPh>
    <phoneticPr fontId="3"/>
  </si>
  <si>
    <t>東金</t>
    <rPh sb="0" eb="2">
      <t>トウガネ</t>
    </rPh>
    <phoneticPr fontId="3"/>
  </si>
  <si>
    <t>長生</t>
    <rPh sb="0" eb="2">
      <t>チョウセイ</t>
    </rPh>
    <phoneticPr fontId="3"/>
  </si>
  <si>
    <t>齊藤　隆作</t>
    <rPh sb="0" eb="2">
      <t>サイトウ</t>
    </rPh>
    <rPh sb="3" eb="5">
      <t>リュウサク</t>
    </rPh>
    <phoneticPr fontId="3"/>
  </si>
  <si>
    <t>花田</t>
    <rPh sb="0" eb="2">
      <t>ハナダ</t>
    </rPh>
    <phoneticPr fontId="3"/>
  </si>
  <si>
    <t>三觜</t>
    <rPh sb="0" eb="2">
      <t>ミツハシ</t>
    </rPh>
    <phoneticPr fontId="3"/>
  </si>
  <si>
    <t>(成東)　</t>
    <rPh sb="1" eb="3">
      <t>ナルトウ</t>
    </rPh>
    <phoneticPr fontId="3"/>
  </si>
  <si>
    <t>Ｃ２</t>
    <phoneticPr fontId="3"/>
  </si>
  <si>
    <t>Ｄ３</t>
    <phoneticPr fontId="3"/>
  </si>
  <si>
    <t>Ｃ４</t>
    <phoneticPr fontId="3"/>
  </si>
  <si>
    <t>Ｄ１</t>
    <phoneticPr fontId="3"/>
  </si>
  <si>
    <t>、</t>
    <phoneticPr fontId="3"/>
  </si>
  <si>
    <t>秀明八千代</t>
    <rPh sb="0" eb="1">
      <t>シュウ</t>
    </rPh>
    <rPh sb="1" eb="2">
      <t>メイ</t>
    </rPh>
    <rPh sb="2" eb="5">
      <t>ヤチヨ</t>
    </rPh>
    <phoneticPr fontId="3"/>
  </si>
  <si>
    <t>敬愛学園</t>
    <rPh sb="0" eb="2">
      <t>ケイアイ</t>
    </rPh>
    <rPh sb="2" eb="4">
      <t>ガクエン</t>
    </rPh>
    <phoneticPr fontId="3"/>
  </si>
  <si>
    <t>千葉経済</t>
    <rPh sb="0" eb="2">
      <t>チバ</t>
    </rPh>
    <rPh sb="2" eb="4">
      <t>ケイザイ</t>
    </rPh>
    <phoneticPr fontId="3"/>
  </si>
  <si>
    <t>千葉南</t>
    <rPh sb="0" eb="2">
      <t>チバ</t>
    </rPh>
    <rPh sb="2" eb="3">
      <t>ミナミ</t>
    </rPh>
    <phoneticPr fontId="3"/>
  </si>
  <si>
    <t>拓大紅陵</t>
    <rPh sb="0" eb="2">
      <t>タクダイ</t>
    </rPh>
    <rPh sb="2" eb="3">
      <t>コウ</t>
    </rPh>
    <rPh sb="3" eb="4">
      <t>リョウ</t>
    </rPh>
    <phoneticPr fontId="3"/>
  </si>
  <si>
    <t>茂原樟陽</t>
    <rPh sb="0" eb="2">
      <t>モバラ</t>
    </rPh>
    <rPh sb="2" eb="3">
      <t>ショウ</t>
    </rPh>
    <rPh sb="3" eb="4">
      <t>ヨウ</t>
    </rPh>
    <phoneticPr fontId="3"/>
  </si>
  <si>
    <t>○</t>
  </si>
  <si>
    <t>〇</t>
  </si>
  <si>
    <t>東葛</t>
    <rPh sb="0" eb="2">
      <t>トウカツ</t>
    </rPh>
    <phoneticPr fontId="3"/>
  </si>
  <si>
    <t>勝井　洋一</t>
    <rPh sb="0" eb="2">
      <t>カツイ</t>
    </rPh>
    <rPh sb="3" eb="5">
      <t>ヨウイチ</t>
    </rPh>
    <phoneticPr fontId="3"/>
  </si>
  <si>
    <t>（日体大柏）</t>
    <rPh sb="1" eb="2">
      <t>ニチ</t>
    </rPh>
    <rPh sb="2" eb="3">
      <t>タイ</t>
    </rPh>
    <rPh sb="3" eb="4">
      <t>ダイ</t>
    </rPh>
    <rPh sb="4" eb="5">
      <t>カシワ</t>
    </rPh>
    <phoneticPr fontId="3"/>
  </si>
  <si>
    <t>(渋谷幕張)</t>
    <rPh sb="1" eb="3">
      <t>シブヤ</t>
    </rPh>
    <rPh sb="3" eb="5">
      <t>マクハリ</t>
    </rPh>
    <phoneticPr fontId="3"/>
  </si>
  <si>
    <t>3位決定戦</t>
    <rPh sb="1" eb="2">
      <t>イ</t>
    </rPh>
    <rPh sb="2" eb="5">
      <t>ケッテイセン</t>
    </rPh>
    <phoneticPr fontId="3"/>
  </si>
  <si>
    <t>　女子個人組手　</t>
    <rPh sb="1" eb="3">
      <t>ジョシ</t>
    </rPh>
    <rPh sb="3" eb="5">
      <t>コジン</t>
    </rPh>
    <rPh sb="5" eb="6">
      <t>ク</t>
    </rPh>
    <rPh sb="6" eb="7">
      <t>テ</t>
    </rPh>
    <phoneticPr fontId="3"/>
  </si>
  <si>
    <t>３位決定戦</t>
    <rPh sb="1" eb="2">
      <t>クライ</t>
    </rPh>
    <rPh sb="2" eb="5">
      <t>ケッテイセン</t>
    </rPh>
    <phoneticPr fontId="3"/>
  </si>
  <si>
    <t xml:space="preserve">女子団体組手  </t>
    <rPh sb="0" eb="2">
      <t>ジョシ</t>
    </rPh>
    <rPh sb="2" eb="4">
      <t>ダンタイ</t>
    </rPh>
    <rPh sb="4" eb="5">
      <t>ク</t>
    </rPh>
    <rPh sb="5" eb="6">
      <t>テ</t>
    </rPh>
    <phoneticPr fontId="3"/>
  </si>
  <si>
    <t>渋谷幕張</t>
    <rPh sb="0" eb="2">
      <t>シブヤ</t>
    </rPh>
    <rPh sb="2" eb="4">
      <t>マクハリ</t>
    </rPh>
    <phoneticPr fontId="3"/>
  </si>
  <si>
    <t>３位決定戦</t>
    <rPh sb="1" eb="2">
      <t>クライ</t>
    </rPh>
    <rPh sb="2" eb="5">
      <t>ケッテイセン</t>
    </rPh>
    <phoneticPr fontId="3"/>
  </si>
  <si>
    <t>昼食</t>
    <rPh sb="0" eb="2">
      <t>チュウショク</t>
    </rPh>
    <phoneticPr fontId="3"/>
  </si>
  <si>
    <t>日体大柏</t>
    <rPh sb="0" eb="2">
      <t>ニッタイ</t>
    </rPh>
    <rPh sb="2" eb="3">
      <t>ダイ</t>
    </rPh>
    <rPh sb="3" eb="4">
      <t>カシワ</t>
    </rPh>
    <phoneticPr fontId="3"/>
  </si>
  <si>
    <t>西野（麗澤）・久保木（西武台千葉）・梅井（船橋東）</t>
    <rPh sb="0" eb="2">
      <t>ニシノ</t>
    </rPh>
    <rPh sb="3" eb="5">
      <t>レイタク</t>
    </rPh>
    <rPh sb="7" eb="10">
      <t>クボキ</t>
    </rPh>
    <rPh sb="11" eb="13">
      <t>セイブ</t>
    </rPh>
    <rPh sb="13" eb="14">
      <t>ダイ</t>
    </rPh>
    <rPh sb="14" eb="16">
      <t>チバ</t>
    </rPh>
    <rPh sb="18" eb="20">
      <t>ウメイ</t>
    </rPh>
    <rPh sb="21" eb="23">
      <t>フナバシ</t>
    </rPh>
    <rPh sb="23" eb="24">
      <t>ヒガシ</t>
    </rPh>
    <phoneticPr fontId="3"/>
  </si>
  <si>
    <t>男子個人組手
１・２回戦</t>
    <rPh sb="0" eb="2">
      <t>ダンシ</t>
    </rPh>
    <rPh sb="2" eb="4">
      <t>コジン</t>
    </rPh>
    <rPh sb="4" eb="5">
      <t>ク</t>
    </rPh>
    <rPh sb="5" eb="6">
      <t>テ</t>
    </rPh>
    <rPh sb="10" eb="12">
      <t>カイセン</t>
    </rPh>
    <phoneticPr fontId="3"/>
  </si>
  <si>
    <t>第４位</t>
    <rPh sb="0" eb="1">
      <t>ダイ</t>
    </rPh>
    <rPh sb="2" eb="3">
      <t>イ</t>
    </rPh>
    <phoneticPr fontId="3"/>
  </si>
  <si>
    <t>女子個人形（各ｺ-ﾄ上位４名決勝トーナメント進出）　　</t>
    <rPh sb="0" eb="2">
      <t>ジョシ</t>
    </rPh>
    <rPh sb="2" eb="4">
      <t>コジン</t>
    </rPh>
    <rPh sb="4" eb="5">
      <t>カタ</t>
    </rPh>
    <rPh sb="6" eb="7">
      <t>カク</t>
    </rPh>
    <rPh sb="10" eb="12">
      <t>ジョウイ</t>
    </rPh>
    <rPh sb="13" eb="14">
      <t>メイ</t>
    </rPh>
    <rPh sb="14" eb="16">
      <t>ケッショウ</t>
    </rPh>
    <rPh sb="22" eb="24">
      <t>シンシュツ</t>
    </rPh>
    <phoneticPr fontId="3"/>
  </si>
  <si>
    <t>男子個人形（各ｺ-ﾄ上位４名決勝トーナメント進出）　　</t>
    <rPh sb="0" eb="2">
      <t>ダンシ</t>
    </rPh>
    <rPh sb="2" eb="4">
      <t>コジン</t>
    </rPh>
    <rPh sb="4" eb="5">
      <t>カタ</t>
    </rPh>
    <rPh sb="6" eb="7">
      <t>カク</t>
    </rPh>
    <rPh sb="10" eb="12">
      <t>ジョウイ</t>
    </rPh>
    <rPh sb="13" eb="14">
      <t>メイ</t>
    </rPh>
    <rPh sb="14" eb="16">
      <t>ケッショウ</t>
    </rPh>
    <rPh sb="22" eb="24">
      <t>シンシュツ</t>
    </rPh>
    <phoneticPr fontId="3"/>
  </si>
  <si>
    <t>形名</t>
    <rPh sb="0" eb="1">
      <t>カタ</t>
    </rPh>
    <rPh sb="1" eb="2">
      <t>メイ</t>
    </rPh>
    <phoneticPr fontId="3"/>
  </si>
  <si>
    <t>ｺ-ﾄﾞ</t>
    <phoneticPr fontId="3"/>
  </si>
  <si>
    <t>長生</t>
    <rPh sb="0" eb="2">
      <t>ナガイ</t>
    </rPh>
    <phoneticPr fontId="3"/>
  </si>
  <si>
    <t>長生　</t>
    <rPh sb="0" eb="2">
      <t>ナガイ</t>
    </rPh>
    <phoneticPr fontId="3"/>
  </si>
  <si>
    <t>成東</t>
    <rPh sb="0" eb="2">
      <t>ナルトウ</t>
    </rPh>
    <phoneticPr fontId="3"/>
  </si>
  <si>
    <t>成東</t>
    <rPh sb="0" eb="1">
      <t>ナ</t>
    </rPh>
    <rPh sb="1" eb="2">
      <t>トウ</t>
    </rPh>
    <phoneticPr fontId="3"/>
  </si>
  <si>
    <t>昭和学院</t>
    <rPh sb="0" eb="2">
      <t>ショウワ</t>
    </rPh>
    <rPh sb="2" eb="4">
      <t>ガクイン</t>
    </rPh>
    <phoneticPr fontId="3"/>
  </si>
  <si>
    <t>○3</t>
  </si>
  <si>
    <t>（競技団体会長）</t>
    <rPh sb="1" eb="3">
      <t>キョウギ</t>
    </rPh>
    <rPh sb="3" eb="5">
      <t>ダンタイ</t>
    </rPh>
    <rPh sb="5" eb="7">
      <t>カイチョウ</t>
    </rPh>
    <phoneticPr fontId="4"/>
  </si>
  <si>
    <t>鎌形　　勇</t>
    <rPh sb="0" eb="2">
      <t>カマガタ</t>
    </rPh>
    <rPh sb="4" eb="5">
      <t>イサム</t>
    </rPh>
    <phoneticPr fontId="4"/>
  </si>
  <si>
    <t>山﨑　成夫</t>
    <rPh sb="0" eb="2">
      <t>ヤマザキ</t>
    </rPh>
    <rPh sb="3" eb="4">
      <t>ナリ</t>
    </rPh>
    <rPh sb="4" eb="5">
      <t>オット</t>
    </rPh>
    <phoneticPr fontId="3"/>
  </si>
  <si>
    <t>（千葉女子高校長）</t>
    <rPh sb="1" eb="3">
      <t>チバ</t>
    </rPh>
    <rPh sb="3" eb="5">
      <t>ジョシ</t>
    </rPh>
    <rPh sb="5" eb="6">
      <t>コウ</t>
    </rPh>
    <rPh sb="6" eb="8">
      <t>コウチョウ</t>
    </rPh>
    <phoneticPr fontId="3"/>
  </si>
  <si>
    <t>（植草学園附属高校長）</t>
    <rPh sb="1" eb="3">
      <t>ウエクサ</t>
    </rPh>
    <rPh sb="3" eb="5">
      <t>ガクエン</t>
    </rPh>
    <rPh sb="5" eb="7">
      <t>フゾク</t>
    </rPh>
    <rPh sb="7" eb="10">
      <t>コウコウチョウ</t>
    </rPh>
    <phoneticPr fontId="3"/>
  </si>
  <si>
    <t>（専門部長）</t>
    <rPh sb="1" eb="3">
      <t>センモン</t>
    </rPh>
    <rPh sb="3" eb="5">
      <t>ブチョウ</t>
    </rPh>
    <phoneticPr fontId="3"/>
  </si>
  <si>
    <t>（東金商業高校長）</t>
    <rPh sb="1" eb="3">
      <t>トウガネ</t>
    </rPh>
    <rPh sb="3" eb="5">
      <t>ショウギョウ</t>
    </rPh>
    <rPh sb="5" eb="7">
      <t>コウコウ</t>
    </rPh>
    <rPh sb="7" eb="8">
      <t>チョウ</t>
    </rPh>
    <phoneticPr fontId="3"/>
  </si>
  <si>
    <t>（高体連専務理事）</t>
    <rPh sb="1" eb="2">
      <t>コウ</t>
    </rPh>
    <rPh sb="2" eb="3">
      <t>タイ</t>
    </rPh>
    <rPh sb="3" eb="4">
      <t>レン</t>
    </rPh>
    <rPh sb="4" eb="6">
      <t>センム</t>
    </rPh>
    <rPh sb="6" eb="8">
      <t>リジ</t>
    </rPh>
    <phoneticPr fontId="3"/>
  </si>
  <si>
    <t>（高体連事務局長）</t>
    <rPh sb="1" eb="2">
      <t>コウ</t>
    </rPh>
    <rPh sb="2" eb="3">
      <t>タイ</t>
    </rPh>
    <rPh sb="3" eb="4">
      <t>レン</t>
    </rPh>
    <rPh sb="4" eb="6">
      <t>ジム</t>
    </rPh>
    <rPh sb="6" eb="8">
      <t>キョクチョウ</t>
    </rPh>
    <phoneticPr fontId="3"/>
  </si>
  <si>
    <t>関　 秀彰</t>
    <rPh sb="0" eb="1">
      <t>セキ</t>
    </rPh>
    <rPh sb="3" eb="5">
      <t>ヒデアキ</t>
    </rPh>
    <phoneticPr fontId="3"/>
  </si>
  <si>
    <t>梅井　泰宏</t>
    <rPh sb="0" eb="2">
      <t>ウメイ</t>
    </rPh>
    <rPh sb="3" eb="5">
      <t>ヤスヒロ</t>
    </rPh>
    <phoneticPr fontId="3"/>
  </si>
  <si>
    <t>　　 （佐原）</t>
    <rPh sb="4" eb="6">
      <t>サワラ</t>
    </rPh>
    <phoneticPr fontId="3"/>
  </si>
  <si>
    <t>　　 岡田</t>
    <rPh sb="3" eb="5">
      <t>オカダ</t>
    </rPh>
    <phoneticPr fontId="3"/>
  </si>
  <si>
    <t>高井（清水）</t>
    <rPh sb="0" eb="2">
      <t>タカイ</t>
    </rPh>
    <rPh sb="3" eb="5">
      <t>シミズ</t>
    </rPh>
    <phoneticPr fontId="3"/>
  </si>
  <si>
    <t>（千葉女子）</t>
    <rPh sb="1" eb="3">
      <t>チバ</t>
    </rPh>
    <rPh sb="3" eb="5">
      <t>ジョシ</t>
    </rPh>
    <phoneticPr fontId="3"/>
  </si>
  <si>
    <t>(成田)</t>
    <phoneticPr fontId="3"/>
  </si>
  <si>
    <t>　　練習のコート割り当て</t>
    <rPh sb="2" eb="4">
      <t>レンシュウ</t>
    </rPh>
    <rPh sb="8" eb="9">
      <t>ワ</t>
    </rPh>
    <rPh sb="10" eb="11">
      <t>ア</t>
    </rPh>
    <phoneticPr fontId="3"/>
  </si>
  <si>
    <t>髙井</t>
    <rPh sb="0" eb="2">
      <t>タカイ</t>
    </rPh>
    <phoneticPr fontId="3"/>
  </si>
  <si>
    <t>（清水）</t>
    <rPh sb="1" eb="3">
      <t>シミズ</t>
    </rPh>
    <phoneticPr fontId="3"/>
  </si>
  <si>
    <t>駐　　車　　場　　係</t>
    <rPh sb="0" eb="1">
      <t>チュウ</t>
    </rPh>
    <rPh sb="3" eb="4">
      <t>クルマ</t>
    </rPh>
    <rPh sb="6" eb="7">
      <t>バ</t>
    </rPh>
    <rPh sb="9" eb="10">
      <t>カカリ</t>
    </rPh>
    <phoneticPr fontId="3"/>
  </si>
  <si>
    <t>１日目</t>
    <rPh sb="1" eb="2">
      <t>ニチ</t>
    </rPh>
    <rPh sb="2" eb="3">
      <t>メ</t>
    </rPh>
    <phoneticPr fontId="3"/>
  </si>
  <si>
    <t>２日目</t>
    <rPh sb="1" eb="2">
      <t>ニチ</t>
    </rPh>
    <rPh sb="2" eb="3">
      <t>メ</t>
    </rPh>
    <phoneticPr fontId="3"/>
  </si>
  <si>
    <t xml:space="preserve"> １２：００～１２：３０</t>
    <phoneticPr fontId="3"/>
  </si>
  <si>
    <t xml:space="preserve"> １２：３０～１３：００</t>
    <phoneticPr fontId="3"/>
  </si>
  <si>
    <t xml:space="preserve">     　　  　（　 　 ）</t>
    <phoneticPr fontId="3"/>
  </si>
  <si>
    <t xml:space="preserve">      　 　  　（　 　 ）</t>
    <phoneticPr fontId="3"/>
  </si>
  <si>
    <t>（県体協会長）</t>
    <rPh sb="1" eb="2">
      <t>ケン</t>
    </rPh>
    <rPh sb="2" eb="3">
      <t>カラダ</t>
    </rPh>
    <rPh sb="3" eb="6">
      <t>キョウカイチョウ</t>
    </rPh>
    <phoneticPr fontId="3"/>
  </si>
  <si>
    <t xml:space="preserve"> </t>
    <phoneticPr fontId="24"/>
  </si>
  <si>
    <t>駐車場の解錠</t>
    <rPh sb="0" eb="3">
      <t>チュウシャジョウ</t>
    </rPh>
    <rPh sb="4" eb="6">
      <t>カイジョウ</t>
    </rPh>
    <phoneticPr fontId="3"/>
  </si>
  <si>
    <t>入館</t>
    <rPh sb="0" eb="2">
      <t>ニュウカン</t>
    </rPh>
    <phoneticPr fontId="3"/>
  </si>
  <si>
    <t>1階会議室</t>
    <rPh sb="1" eb="2">
      <t>カイ</t>
    </rPh>
    <rPh sb="2" eb="5">
      <t>カイギシツ</t>
    </rPh>
    <phoneticPr fontId="3"/>
  </si>
  <si>
    <t>Ａ・Ｂ</t>
    <phoneticPr fontId="3"/>
  </si>
  <si>
    <t>女子個人形予選</t>
    <rPh sb="0" eb="2">
      <t>ジョシ</t>
    </rPh>
    <rPh sb="2" eb="4">
      <t>コジン</t>
    </rPh>
    <rPh sb="4" eb="5">
      <t>カタ</t>
    </rPh>
    <rPh sb="5" eb="7">
      <t>ヨセン</t>
    </rPh>
    <phoneticPr fontId="3"/>
  </si>
  <si>
    <t>9:10～10:10</t>
    <phoneticPr fontId="3"/>
  </si>
  <si>
    <t>男子個人形予選</t>
    <rPh sb="0" eb="2">
      <t>ダンシ</t>
    </rPh>
    <rPh sb="2" eb="4">
      <t>コジン</t>
    </rPh>
    <rPh sb="4" eb="5">
      <t>カタ</t>
    </rPh>
    <rPh sb="5" eb="7">
      <t>ヨセン</t>
    </rPh>
    <phoneticPr fontId="3"/>
  </si>
  <si>
    <t>10:15～11:25</t>
    <phoneticPr fontId="3"/>
  </si>
  <si>
    <t>女子個人形
決勝トーナメント１回戦</t>
    <rPh sb="0" eb="2">
      <t>ジョシ</t>
    </rPh>
    <rPh sb="2" eb="4">
      <t>コジン</t>
    </rPh>
    <rPh sb="4" eb="5">
      <t>カタ</t>
    </rPh>
    <rPh sb="6" eb="7">
      <t>ケツ</t>
    </rPh>
    <rPh sb="7" eb="8">
      <t>カ</t>
    </rPh>
    <rPh sb="15" eb="17">
      <t>カイセン</t>
    </rPh>
    <phoneticPr fontId="3"/>
  </si>
  <si>
    <t>A・B</t>
    <phoneticPr fontId="3"/>
  </si>
  <si>
    <t>11:30～11:50</t>
    <phoneticPr fontId="3"/>
  </si>
  <si>
    <t>男子個人形
決勝トーナメント１回戦</t>
    <rPh sb="0" eb="2">
      <t>ダンシ</t>
    </rPh>
    <rPh sb="2" eb="4">
      <t>コジン</t>
    </rPh>
    <rPh sb="4" eb="5">
      <t>カタ</t>
    </rPh>
    <rPh sb="6" eb="7">
      <t>ケツ</t>
    </rPh>
    <rPh sb="7" eb="8">
      <t>カ</t>
    </rPh>
    <rPh sb="15" eb="17">
      <t>カイセン</t>
    </rPh>
    <phoneticPr fontId="3"/>
  </si>
  <si>
    <t>A・B</t>
    <phoneticPr fontId="3"/>
  </si>
  <si>
    <t>11:55～12:15</t>
    <phoneticPr fontId="3"/>
  </si>
  <si>
    <t>男女個人形決勝
トーナメント２・３回戦</t>
    <rPh sb="0" eb="2">
      <t>ダンジョ</t>
    </rPh>
    <rPh sb="2" eb="4">
      <t>コジン</t>
    </rPh>
    <rPh sb="4" eb="5">
      <t>カタ</t>
    </rPh>
    <rPh sb="5" eb="7">
      <t>ケッショウ</t>
    </rPh>
    <rPh sb="17" eb="19">
      <t>カイセン</t>
    </rPh>
    <phoneticPr fontId="3"/>
  </si>
  <si>
    <t>12:20～13:15</t>
    <phoneticPr fontId="3"/>
  </si>
  <si>
    <t>男女個人形
３位決定戦・決勝</t>
    <rPh sb="0" eb="2">
      <t>ダンジョ</t>
    </rPh>
    <rPh sb="2" eb="4">
      <t>コジン</t>
    </rPh>
    <rPh sb="4" eb="5">
      <t>カタ</t>
    </rPh>
    <rPh sb="12" eb="14">
      <t>ケッショウ</t>
    </rPh>
    <phoneticPr fontId="3"/>
  </si>
  <si>
    <t>13:20～13:35</t>
    <phoneticPr fontId="24"/>
  </si>
  <si>
    <t>女子個人 組手
１・２回戦</t>
    <rPh sb="0" eb="2">
      <t>ジョシ</t>
    </rPh>
    <rPh sb="2" eb="4">
      <t>コジン</t>
    </rPh>
    <rPh sb="5" eb="6">
      <t>ク</t>
    </rPh>
    <rPh sb="6" eb="7">
      <t>テ</t>
    </rPh>
    <rPh sb="11" eb="13">
      <t>カイセン</t>
    </rPh>
    <phoneticPr fontId="3"/>
  </si>
  <si>
    <t>Ａ・Ｂ・Ｃ</t>
    <phoneticPr fontId="3"/>
  </si>
  <si>
    <t>14:15～14:55</t>
    <phoneticPr fontId="3"/>
  </si>
  <si>
    <t>15:00～15:45</t>
    <phoneticPr fontId="3"/>
  </si>
  <si>
    <t>女子個人 組手
３・４回戦</t>
    <rPh sb="0" eb="2">
      <t>ジョシ</t>
    </rPh>
    <rPh sb="2" eb="4">
      <t>コジン</t>
    </rPh>
    <rPh sb="5" eb="6">
      <t>ク</t>
    </rPh>
    <rPh sb="6" eb="7">
      <t>テ</t>
    </rPh>
    <rPh sb="11" eb="13">
      <t>カイセン</t>
    </rPh>
    <phoneticPr fontId="3"/>
  </si>
  <si>
    <t>15:50～16:10</t>
    <phoneticPr fontId="3"/>
  </si>
  <si>
    <t>男子個人 組手
３・４回戦</t>
    <rPh sb="0" eb="2">
      <t>ダンシ</t>
    </rPh>
    <rPh sb="2" eb="4">
      <t>コジン</t>
    </rPh>
    <rPh sb="5" eb="6">
      <t>ク</t>
    </rPh>
    <rPh sb="6" eb="7">
      <t>テ</t>
    </rPh>
    <rPh sb="11" eb="13">
      <t>カイセン</t>
    </rPh>
    <phoneticPr fontId="3"/>
  </si>
  <si>
    <t>16:15～16:35</t>
    <phoneticPr fontId="3"/>
  </si>
  <si>
    <t>女子個人 組手
準決勝</t>
    <rPh sb="0" eb="2">
      <t>ジョシ</t>
    </rPh>
    <rPh sb="2" eb="4">
      <t>コジン</t>
    </rPh>
    <rPh sb="5" eb="6">
      <t>ク</t>
    </rPh>
    <rPh sb="6" eb="7">
      <t>テ</t>
    </rPh>
    <rPh sb="8" eb="9">
      <t>ジュン</t>
    </rPh>
    <rPh sb="9" eb="11">
      <t>ケッショウ</t>
    </rPh>
    <phoneticPr fontId="3"/>
  </si>
  <si>
    <t>Ａ</t>
    <phoneticPr fontId="3"/>
  </si>
  <si>
    <t>16:40～16:50</t>
    <phoneticPr fontId="3"/>
  </si>
  <si>
    <t>男子個人 組手
準決勝</t>
    <rPh sb="0" eb="2">
      <t>ダンシ</t>
    </rPh>
    <rPh sb="2" eb="4">
      <t>コジン</t>
    </rPh>
    <rPh sb="5" eb="6">
      <t>ク</t>
    </rPh>
    <rPh sb="6" eb="7">
      <t>テ</t>
    </rPh>
    <rPh sb="8" eb="9">
      <t>ジュン</t>
    </rPh>
    <rPh sb="9" eb="11">
      <t>ケッショウ</t>
    </rPh>
    <phoneticPr fontId="3"/>
  </si>
  <si>
    <t>Ｂ</t>
    <phoneticPr fontId="3"/>
  </si>
  <si>
    <t>16:50～17:00</t>
    <phoneticPr fontId="3"/>
  </si>
  <si>
    <t>女子個人 組手
決勝・３位決定戦</t>
    <rPh sb="0" eb="2">
      <t>ジョシ</t>
    </rPh>
    <rPh sb="2" eb="4">
      <t>コジン</t>
    </rPh>
    <rPh sb="5" eb="6">
      <t>ク</t>
    </rPh>
    <rPh sb="6" eb="7">
      <t>テ</t>
    </rPh>
    <rPh sb="8" eb="10">
      <t>ケッショウ</t>
    </rPh>
    <rPh sb="12" eb="13">
      <t>クライ</t>
    </rPh>
    <rPh sb="13" eb="16">
      <t>ケッテイセン</t>
    </rPh>
    <phoneticPr fontId="3"/>
  </si>
  <si>
    <t>Ａ</t>
    <phoneticPr fontId="3"/>
  </si>
  <si>
    <t>17:00～17:10</t>
    <phoneticPr fontId="24"/>
  </si>
  <si>
    <t>女子個人 組手
３位決定戦・決勝</t>
    <rPh sb="0" eb="2">
      <t>ジョシ</t>
    </rPh>
    <rPh sb="2" eb="4">
      <t>コジン</t>
    </rPh>
    <rPh sb="5" eb="6">
      <t>ク</t>
    </rPh>
    <rPh sb="6" eb="7">
      <t>テ</t>
    </rPh>
    <rPh sb="9" eb="10">
      <t>イ</t>
    </rPh>
    <rPh sb="10" eb="13">
      <t>ケッテイセン</t>
    </rPh>
    <rPh sb="14" eb="16">
      <t>ケッショウ</t>
    </rPh>
    <phoneticPr fontId="3"/>
  </si>
  <si>
    <t>17:10～17:20</t>
    <phoneticPr fontId="24"/>
  </si>
  <si>
    <t>〔注〕個人形の２回戦以降は、男女同時に進行しない場合があります。</t>
    <rPh sb="1" eb="2">
      <t>チュウ</t>
    </rPh>
    <rPh sb="3" eb="5">
      <t>コジン</t>
    </rPh>
    <rPh sb="5" eb="6">
      <t>カタ</t>
    </rPh>
    <rPh sb="8" eb="10">
      <t>カイセン</t>
    </rPh>
    <rPh sb="10" eb="12">
      <t>イコウ</t>
    </rPh>
    <rPh sb="14" eb="16">
      <t>ダンジョ</t>
    </rPh>
    <rPh sb="16" eb="18">
      <t>ドウジ</t>
    </rPh>
    <rPh sb="19" eb="21">
      <t>シンコウ</t>
    </rPh>
    <rPh sb="24" eb="26">
      <t>バアイ</t>
    </rPh>
    <phoneticPr fontId="3"/>
  </si>
  <si>
    <t>〔注〕進行状況によりコートを変更して競技することがありますので、放送に注意を払ってください。</t>
    <rPh sb="1" eb="2">
      <t>チュウ</t>
    </rPh>
    <rPh sb="3" eb="5">
      <t>シンコウ</t>
    </rPh>
    <rPh sb="5" eb="7">
      <t>ジョウキョウ</t>
    </rPh>
    <rPh sb="14" eb="16">
      <t>ヘンコウ</t>
    </rPh>
    <rPh sb="18" eb="20">
      <t>キョウギ</t>
    </rPh>
    <rPh sb="32" eb="34">
      <t>ホウソウ</t>
    </rPh>
    <rPh sb="35" eb="37">
      <t>チュウイ</t>
    </rPh>
    <rPh sb="38" eb="39">
      <t>ハラ</t>
    </rPh>
    <phoneticPr fontId="3"/>
  </si>
  <si>
    <t>A・B・Ｃ</t>
  </si>
  <si>
    <t>A・B</t>
  </si>
  <si>
    <t>女子団体組手
１回戦</t>
    <rPh sb="0" eb="2">
      <t>ジョシ</t>
    </rPh>
    <rPh sb="2" eb="4">
      <t>ダンタイ</t>
    </rPh>
    <rPh sb="4" eb="5">
      <t>ク</t>
    </rPh>
    <rPh sb="5" eb="6">
      <t>テ</t>
    </rPh>
    <rPh sb="8" eb="10">
      <t>カイセン</t>
    </rPh>
    <phoneticPr fontId="5"/>
  </si>
  <si>
    <t>Ａ・Ｂ・Ｃ</t>
  </si>
  <si>
    <t>男子団体組手
１回戦</t>
    <rPh sb="0" eb="2">
      <t>ダンシ</t>
    </rPh>
    <rPh sb="2" eb="4">
      <t>ダンタイ</t>
    </rPh>
    <rPh sb="4" eb="5">
      <t>ク</t>
    </rPh>
    <rPh sb="5" eb="6">
      <t>テ</t>
    </rPh>
    <rPh sb="8" eb="10">
      <t>カイセン</t>
    </rPh>
    <phoneticPr fontId="5"/>
  </si>
  <si>
    <t>女子団体組手
２回戦</t>
    <rPh sb="0" eb="2">
      <t>ジョシ</t>
    </rPh>
    <rPh sb="2" eb="4">
      <t>ダンタイ</t>
    </rPh>
    <rPh sb="4" eb="5">
      <t>ク</t>
    </rPh>
    <rPh sb="5" eb="6">
      <t>テ</t>
    </rPh>
    <rPh sb="8" eb="10">
      <t>カイセン</t>
    </rPh>
    <phoneticPr fontId="5"/>
  </si>
  <si>
    <t>男子団体組手
２・３回戦</t>
    <rPh sb="0" eb="2">
      <t>ダンシ</t>
    </rPh>
    <rPh sb="2" eb="4">
      <t>ダンタイ</t>
    </rPh>
    <rPh sb="4" eb="5">
      <t>ク</t>
    </rPh>
    <rPh sb="5" eb="6">
      <t>テ</t>
    </rPh>
    <rPh sb="10" eb="12">
      <t>カイセン</t>
    </rPh>
    <phoneticPr fontId="5"/>
  </si>
  <si>
    <t>千　葉　県　武　道　館</t>
    <rPh sb="0" eb="1">
      <t>セン</t>
    </rPh>
    <rPh sb="2" eb="3">
      <t>ハ</t>
    </rPh>
    <rPh sb="4" eb="5">
      <t>ケン</t>
    </rPh>
    <rPh sb="6" eb="7">
      <t>タケシ</t>
    </rPh>
    <rPh sb="8" eb="9">
      <t>ミチ</t>
    </rPh>
    <rPh sb="10" eb="11">
      <t>カン</t>
    </rPh>
    <phoneticPr fontId="3"/>
  </si>
  <si>
    <t>（トーナメントＡ）</t>
  </si>
  <si>
    <t>（トーナメントＡ）</t>
    <phoneticPr fontId="3"/>
  </si>
  <si>
    <t>（トーナメントＢ）</t>
    <phoneticPr fontId="3"/>
  </si>
  <si>
    <t>（トーナメントＣ）</t>
  </si>
  <si>
    <t>（トーナメントＣ）</t>
    <phoneticPr fontId="3"/>
  </si>
  <si>
    <t>（トーナメントＤ）</t>
    <phoneticPr fontId="3"/>
  </si>
  <si>
    <t>Ａコート</t>
    <phoneticPr fontId="3"/>
  </si>
  <si>
    <t>Ｂコート</t>
    <phoneticPr fontId="3"/>
  </si>
  <si>
    <t>Ｃ１</t>
    <phoneticPr fontId="3"/>
  </si>
  <si>
    <t>Ｂ４</t>
    <phoneticPr fontId="3"/>
  </si>
  <si>
    <t>Ｄ４</t>
    <phoneticPr fontId="3"/>
  </si>
  <si>
    <t>Ａ３</t>
    <phoneticPr fontId="3"/>
  </si>
  <si>
    <t>Ｃ３</t>
    <phoneticPr fontId="3"/>
  </si>
  <si>
    <t>Ｂ２</t>
    <phoneticPr fontId="3"/>
  </si>
  <si>
    <t>Ｄ２</t>
    <phoneticPr fontId="3"/>
  </si>
  <si>
    <t>Ａ２</t>
    <phoneticPr fontId="3"/>
  </si>
  <si>
    <t>Ｃ２</t>
    <phoneticPr fontId="3"/>
  </si>
  <si>
    <t>Ｂ３</t>
    <phoneticPr fontId="3"/>
  </si>
  <si>
    <t>Ｄ３</t>
    <phoneticPr fontId="3"/>
  </si>
  <si>
    <t>Ａ４</t>
    <phoneticPr fontId="3"/>
  </si>
  <si>
    <t>Ｃ４</t>
    <phoneticPr fontId="3"/>
  </si>
  <si>
    <t>Ｂ１</t>
    <phoneticPr fontId="3"/>
  </si>
  <si>
    <t>Ｄ１</t>
    <phoneticPr fontId="3"/>
  </si>
  <si>
    <t>Ａ１</t>
    <phoneticPr fontId="3"/>
  </si>
  <si>
    <t>Ｃ１</t>
    <phoneticPr fontId="3"/>
  </si>
  <si>
    <t>Ａ２</t>
    <phoneticPr fontId="3"/>
  </si>
  <si>
    <t>Ｂ３</t>
    <phoneticPr fontId="3"/>
  </si>
  <si>
    <t>Ａ４</t>
    <phoneticPr fontId="3"/>
  </si>
  <si>
    <t>Ｂ１</t>
    <phoneticPr fontId="3"/>
  </si>
  <si>
    <t>★和道流：、</t>
    <phoneticPr fontId="3"/>
  </si>
  <si>
    <t>★松濤館流：、</t>
    <phoneticPr fontId="3"/>
  </si>
  <si>
    <t>〔注〕３位決定戦を実施します。</t>
    <phoneticPr fontId="3"/>
  </si>
  <si>
    <t>森田  健作</t>
    <rPh sb="0" eb="2">
      <t>モリタ</t>
    </rPh>
    <rPh sb="4" eb="6">
      <t>ケンサク</t>
    </rPh>
    <phoneticPr fontId="3"/>
  </si>
  <si>
    <t>尾形</t>
    <rPh sb="0" eb="2">
      <t>オガタ</t>
    </rPh>
    <phoneticPr fontId="3"/>
  </si>
  <si>
    <t>宮﨑 光</t>
    <rPh sb="0" eb="2">
      <t>ミヤザキ</t>
    </rPh>
    <rPh sb="3" eb="4">
      <t>ヒカ</t>
    </rPh>
    <phoneticPr fontId="3"/>
  </si>
  <si>
    <t>（拓大紅陵）</t>
    <rPh sb="1" eb="2">
      <t>タク</t>
    </rPh>
    <rPh sb="2" eb="5">
      <t>ダイコウリョウ</t>
    </rPh>
    <rPh sb="5" eb="6">
      <t>オオガシワ</t>
    </rPh>
    <phoneticPr fontId="3"/>
  </si>
  <si>
    <t>　　 渋谷（船橋二和）　　</t>
    <rPh sb="3" eb="5">
      <t>シブヤ</t>
    </rPh>
    <rPh sb="6" eb="8">
      <t>フナバシ</t>
    </rPh>
    <rPh sb="8" eb="10">
      <t>フタワ</t>
    </rPh>
    <phoneticPr fontId="3"/>
  </si>
  <si>
    <t>　  （日体大柏）</t>
    <rPh sb="4" eb="7">
      <t>ニッタイダイ</t>
    </rPh>
    <rPh sb="7" eb="8">
      <t>カシワ</t>
    </rPh>
    <phoneticPr fontId="3"/>
  </si>
  <si>
    <t>　　（成東）</t>
    <rPh sb="3" eb="5">
      <t>ナルトウ</t>
    </rPh>
    <rPh sb="5" eb="6">
      <t>オオガシワ</t>
    </rPh>
    <phoneticPr fontId="3"/>
  </si>
  <si>
    <t>小泉</t>
    <rPh sb="0" eb="2">
      <t>コイズミ</t>
    </rPh>
    <phoneticPr fontId="3"/>
  </si>
  <si>
    <t>（木更津総合）</t>
    <rPh sb="1" eb="4">
      <t>キサラヅ</t>
    </rPh>
    <rPh sb="4" eb="6">
      <t>ソウゴウ</t>
    </rPh>
    <phoneticPr fontId="3"/>
  </si>
  <si>
    <t>Bコート</t>
    <phoneticPr fontId="3"/>
  </si>
  <si>
    <t>Dコート</t>
    <phoneticPr fontId="3"/>
  </si>
  <si>
    <t>Aコート</t>
    <phoneticPr fontId="3"/>
  </si>
  <si>
    <t>Cコート</t>
    <phoneticPr fontId="3"/>
  </si>
  <si>
    <t>Aコート（Ａ１）</t>
    <phoneticPr fontId="3"/>
  </si>
  <si>
    <t>Bコート（Ａ２）</t>
    <phoneticPr fontId="3"/>
  </si>
  <si>
    <t>Cコート（Ｂ１）</t>
    <phoneticPr fontId="3"/>
  </si>
  <si>
    <t>Dコート（Ｂ２）</t>
    <phoneticPr fontId="3"/>
  </si>
  <si>
    <t>〔注〕男女個人形予選は４コートで実施する場合があります。</t>
    <rPh sb="3" eb="5">
      <t>ダンジョ</t>
    </rPh>
    <rPh sb="5" eb="7">
      <t>コジン</t>
    </rPh>
    <rPh sb="7" eb="8">
      <t>カタ</t>
    </rPh>
    <rPh sb="8" eb="10">
      <t>ヨセン</t>
    </rPh>
    <rPh sb="16" eb="18">
      <t>ジッシ</t>
    </rPh>
    <rPh sb="20" eb="22">
      <t>バアイ</t>
    </rPh>
    <phoneticPr fontId="3"/>
  </si>
  <si>
    <t>8:40～9:40</t>
    <phoneticPr fontId="3"/>
  </si>
  <si>
    <t>9:45～10:10</t>
    <phoneticPr fontId="3"/>
  </si>
  <si>
    <t>10:15～10:55</t>
    <phoneticPr fontId="3"/>
  </si>
  <si>
    <t>11:00～12:00</t>
    <phoneticPr fontId="3"/>
  </si>
  <si>
    <t>女子団体組手　準決勝</t>
    <rPh sb="0" eb="2">
      <t>ジョシ</t>
    </rPh>
    <rPh sb="2" eb="4">
      <t>ダンタイ</t>
    </rPh>
    <rPh sb="4" eb="5">
      <t>ク</t>
    </rPh>
    <rPh sb="5" eb="6">
      <t>テ</t>
    </rPh>
    <rPh sb="7" eb="10">
      <t>ジュンケッショウ</t>
    </rPh>
    <phoneticPr fontId="5"/>
  </si>
  <si>
    <t>男子団体組手　準決勝</t>
    <rPh sb="0" eb="2">
      <t>ダンシ</t>
    </rPh>
    <rPh sb="2" eb="4">
      <t>ダンタイ</t>
    </rPh>
    <rPh sb="4" eb="5">
      <t>ク</t>
    </rPh>
    <rPh sb="5" eb="6">
      <t>テ</t>
    </rPh>
    <rPh sb="7" eb="10">
      <t>ジュンケッショウ</t>
    </rPh>
    <phoneticPr fontId="5"/>
  </si>
  <si>
    <t>13:00～13:20</t>
    <phoneticPr fontId="3"/>
  </si>
  <si>
    <t>13:25～13:45</t>
    <phoneticPr fontId="3"/>
  </si>
  <si>
    <t>女子団体組手３位決定戦</t>
    <rPh sb="0" eb="2">
      <t>ジョシ</t>
    </rPh>
    <rPh sb="2" eb="4">
      <t>ダンタイ</t>
    </rPh>
    <rPh sb="4" eb="6">
      <t>クミテ</t>
    </rPh>
    <rPh sb="7" eb="8">
      <t>クライ</t>
    </rPh>
    <rPh sb="8" eb="11">
      <t>ケッテイセン</t>
    </rPh>
    <phoneticPr fontId="5"/>
  </si>
  <si>
    <t>男子団体組手３位決定戦</t>
    <rPh sb="0" eb="2">
      <t>ダンシ</t>
    </rPh>
    <rPh sb="2" eb="4">
      <t>ダンタイ</t>
    </rPh>
    <rPh sb="4" eb="6">
      <t>クミテ</t>
    </rPh>
    <rPh sb="7" eb="8">
      <t>クライ</t>
    </rPh>
    <rPh sb="8" eb="11">
      <t>ケッテイセン</t>
    </rPh>
    <phoneticPr fontId="5"/>
  </si>
  <si>
    <t>A</t>
    <phoneticPr fontId="3"/>
  </si>
  <si>
    <t>Ｂ</t>
    <phoneticPr fontId="3"/>
  </si>
  <si>
    <t>13:50～14:10</t>
    <phoneticPr fontId="3"/>
  </si>
  <si>
    <t>14:15～14:35</t>
    <phoneticPr fontId="3"/>
  </si>
  <si>
    <t>女子団体組手決勝</t>
    <rPh sb="0" eb="2">
      <t>ジョシ</t>
    </rPh>
    <rPh sb="2" eb="4">
      <t>ダンタイ</t>
    </rPh>
    <rPh sb="4" eb="6">
      <t>クミテ</t>
    </rPh>
    <rPh sb="6" eb="8">
      <t>ケッショウ</t>
    </rPh>
    <phoneticPr fontId="5"/>
  </si>
  <si>
    <t>男子団体組手決勝</t>
    <rPh sb="0" eb="2">
      <t>ダンシ</t>
    </rPh>
    <rPh sb="2" eb="4">
      <t>ダンタイ</t>
    </rPh>
    <rPh sb="4" eb="6">
      <t>クミテ</t>
    </rPh>
    <rPh sb="6" eb="8">
      <t>ケッショウ</t>
    </rPh>
    <phoneticPr fontId="5"/>
  </si>
  <si>
    <t>14:40～15:00</t>
    <phoneticPr fontId="3"/>
  </si>
  <si>
    <t>15:05～15:25</t>
    <phoneticPr fontId="3"/>
  </si>
  <si>
    <t>成績発表</t>
    <rPh sb="0" eb="2">
      <t>セイセキ</t>
    </rPh>
    <rPh sb="2" eb="4">
      <t>ハッピョウ</t>
    </rPh>
    <phoneticPr fontId="3"/>
  </si>
  <si>
    <t>15:40～</t>
    <phoneticPr fontId="3"/>
  </si>
  <si>
    <t>閉会式
清掃</t>
    <rPh sb="0" eb="3">
      <t>ヘイカイシキ</t>
    </rPh>
    <rPh sb="4" eb="6">
      <t>セイソウ</t>
    </rPh>
    <phoneticPr fontId="3"/>
  </si>
  <si>
    <t>ｺ-ﾄﾞ</t>
    <phoneticPr fontId="3"/>
  </si>
  <si>
    <t>棄権</t>
    <rPh sb="0" eb="2">
      <t>キケン</t>
    </rPh>
    <phoneticPr fontId="3"/>
  </si>
  <si>
    <t>優勝</t>
    <rPh sb="0" eb="2">
      <t>ユウショウ</t>
    </rPh>
    <phoneticPr fontId="3"/>
  </si>
  <si>
    <t>※男女とも初戦は勝敗が決まっても大将戦まで行う</t>
    <rPh sb="1" eb="3">
      <t>ダンジョ</t>
    </rPh>
    <rPh sb="5" eb="7">
      <t>ショセン</t>
    </rPh>
    <rPh sb="8" eb="10">
      <t>ショウハイ</t>
    </rPh>
    <rPh sb="11" eb="12">
      <t>キ</t>
    </rPh>
    <rPh sb="16" eb="18">
      <t>タイショウ</t>
    </rPh>
    <rPh sb="18" eb="19">
      <t>セン</t>
    </rPh>
    <rPh sb="21" eb="22">
      <t>オコナ</t>
    </rPh>
    <phoneticPr fontId="3"/>
  </si>
  <si>
    <t>平成30年度千葉県高等学校総合体育大会　空手道大会　</t>
    <rPh sb="0" eb="2">
      <t>ヘイセイ</t>
    </rPh>
    <rPh sb="4" eb="6">
      <t>ネンド</t>
    </rPh>
    <rPh sb="6" eb="9">
      <t>チバケン</t>
    </rPh>
    <rPh sb="9" eb="11">
      <t>コウトウ</t>
    </rPh>
    <rPh sb="11" eb="13">
      <t>ガッコウ</t>
    </rPh>
    <rPh sb="13" eb="15">
      <t>ソウゴウ</t>
    </rPh>
    <rPh sb="15" eb="17">
      <t>タイイク</t>
    </rPh>
    <rPh sb="17" eb="19">
      <t>タイカイ</t>
    </rPh>
    <rPh sb="20" eb="22">
      <t>カラテ</t>
    </rPh>
    <phoneticPr fontId="3"/>
  </si>
  <si>
    <t>平成30年度 千葉県高等学校総合体育大会</t>
    <rPh sb="0" eb="2">
      <t>ヘイセイ</t>
    </rPh>
    <rPh sb="4" eb="6">
      <t>ネンド</t>
    </rPh>
    <rPh sb="7" eb="10">
      <t>チバケン</t>
    </rPh>
    <rPh sb="10" eb="12">
      <t>コウトウ</t>
    </rPh>
    <rPh sb="12" eb="14">
      <t>ガッコウ</t>
    </rPh>
    <rPh sb="14" eb="16">
      <t>ソウゴウ</t>
    </rPh>
    <rPh sb="16" eb="18">
      <t>タイイク</t>
    </rPh>
    <rPh sb="18" eb="20">
      <t>タイカイ</t>
    </rPh>
    <phoneticPr fontId="3"/>
  </si>
  <si>
    <t>千葉県武道館</t>
    <rPh sb="0" eb="3">
      <t>チバケン</t>
    </rPh>
    <rPh sb="3" eb="6">
      <t>ブドウカン</t>
    </rPh>
    <phoneticPr fontId="3"/>
  </si>
  <si>
    <t xml:space="preserve">     ６月１6日　（土）</t>
    <rPh sb="6" eb="7">
      <t>ガツ</t>
    </rPh>
    <rPh sb="9" eb="10">
      <t>ニチ</t>
    </rPh>
    <rPh sb="12" eb="13">
      <t>ツチ</t>
    </rPh>
    <phoneticPr fontId="3"/>
  </si>
  <si>
    <t xml:space="preserve">      ６月１７日　（日）</t>
    <rPh sb="7" eb="8">
      <t>ガツ</t>
    </rPh>
    <rPh sb="10" eb="11">
      <t>ニチ</t>
    </rPh>
    <rPh sb="13" eb="14">
      <t>ニチ</t>
    </rPh>
    <phoneticPr fontId="3"/>
  </si>
  <si>
    <t>世良田</t>
    <rPh sb="0" eb="3">
      <t>セラダ</t>
    </rPh>
    <phoneticPr fontId="3"/>
  </si>
  <si>
    <t>高岡</t>
    <rPh sb="0" eb="2">
      <t>タカオカ</t>
    </rPh>
    <phoneticPr fontId="3"/>
  </si>
  <si>
    <t>駒村</t>
    <rPh sb="0" eb="2">
      <t>コマムラ</t>
    </rPh>
    <phoneticPr fontId="3"/>
  </si>
  <si>
    <t>衣鳩</t>
    <rPh sb="0" eb="2">
      <t>イバト</t>
    </rPh>
    <phoneticPr fontId="3"/>
  </si>
  <si>
    <t>中嶋</t>
    <rPh sb="0" eb="2">
      <t>ナカジマ</t>
    </rPh>
    <phoneticPr fontId="3"/>
  </si>
  <si>
    <t>長井</t>
    <rPh sb="0" eb="2">
      <t>ナガイ</t>
    </rPh>
    <phoneticPr fontId="3"/>
  </si>
  <si>
    <t>高橋</t>
    <rPh sb="0" eb="2">
      <t>タカハシ</t>
    </rPh>
    <phoneticPr fontId="3"/>
  </si>
  <si>
    <t>道本</t>
    <rPh sb="0" eb="2">
      <t>ドウモト</t>
    </rPh>
    <phoneticPr fontId="3"/>
  </si>
  <si>
    <t>木津</t>
    <rPh sb="0" eb="2">
      <t>キヅ</t>
    </rPh>
    <phoneticPr fontId="3"/>
  </si>
  <si>
    <t>岡本</t>
    <rPh sb="0" eb="2">
      <t>オカモト</t>
    </rPh>
    <phoneticPr fontId="3"/>
  </si>
  <si>
    <t>仲</t>
    <rPh sb="0" eb="1">
      <t>ナカ</t>
    </rPh>
    <phoneticPr fontId="3"/>
  </si>
  <si>
    <t>落合</t>
    <rPh sb="0" eb="2">
      <t>オチアイ</t>
    </rPh>
    <phoneticPr fontId="3"/>
  </si>
  <si>
    <t>大内</t>
    <rPh sb="0" eb="2">
      <t>オオウチ</t>
    </rPh>
    <phoneticPr fontId="3"/>
  </si>
  <si>
    <t>菅原</t>
    <rPh sb="0" eb="2">
      <t>スガワラ</t>
    </rPh>
    <phoneticPr fontId="3"/>
  </si>
  <si>
    <t>三田村</t>
    <rPh sb="0" eb="3">
      <t>ミタムラ</t>
    </rPh>
    <phoneticPr fontId="3"/>
  </si>
  <si>
    <t>津田</t>
    <rPh sb="0" eb="2">
      <t>ツダ</t>
    </rPh>
    <phoneticPr fontId="3"/>
  </si>
  <si>
    <t>加瀬</t>
    <rPh sb="0" eb="2">
      <t>カセ</t>
    </rPh>
    <phoneticPr fontId="3"/>
  </si>
  <si>
    <t>飯田</t>
    <rPh sb="0" eb="2">
      <t>イイダ</t>
    </rPh>
    <phoneticPr fontId="3"/>
  </si>
  <si>
    <t>秋葉</t>
    <rPh sb="0" eb="2">
      <t>アキバ</t>
    </rPh>
    <phoneticPr fontId="3"/>
  </si>
  <si>
    <t>荒谷</t>
    <rPh sb="0" eb="2">
      <t>アラタニ</t>
    </rPh>
    <phoneticPr fontId="3"/>
  </si>
  <si>
    <t>嶋田</t>
    <rPh sb="0" eb="2">
      <t>シマダ</t>
    </rPh>
    <phoneticPr fontId="3"/>
  </si>
  <si>
    <t>川崎</t>
    <rPh sb="0" eb="2">
      <t>カワサキ</t>
    </rPh>
    <phoneticPr fontId="3"/>
  </si>
  <si>
    <t>清水</t>
    <rPh sb="0" eb="2">
      <t>シミズ</t>
    </rPh>
    <phoneticPr fontId="3"/>
  </si>
  <si>
    <t>萩山</t>
    <rPh sb="0" eb="2">
      <t>ハギヤマ</t>
    </rPh>
    <phoneticPr fontId="3"/>
  </si>
  <si>
    <t>鈴木</t>
    <rPh sb="0" eb="2">
      <t>スズキ</t>
    </rPh>
    <phoneticPr fontId="3"/>
  </si>
  <si>
    <t>浅田</t>
    <rPh sb="0" eb="2">
      <t>アサダ</t>
    </rPh>
    <phoneticPr fontId="3"/>
  </si>
  <si>
    <t>宮</t>
    <rPh sb="0" eb="1">
      <t>ミヤ</t>
    </rPh>
    <phoneticPr fontId="3"/>
  </si>
  <si>
    <t>板井</t>
    <rPh sb="0" eb="2">
      <t>イタイ</t>
    </rPh>
    <phoneticPr fontId="3"/>
  </si>
  <si>
    <t>田邉</t>
    <rPh sb="0" eb="2">
      <t>タナベ</t>
    </rPh>
    <phoneticPr fontId="3"/>
  </si>
  <si>
    <t>千葉経済</t>
    <rPh sb="0" eb="2">
      <t>チバ</t>
    </rPh>
    <rPh sb="2" eb="4">
      <t>ケイザイ</t>
    </rPh>
    <phoneticPr fontId="3"/>
  </si>
  <si>
    <t>佐藤</t>
    <rPh sb="0" eb="2">
      <t>サトウ</t>
    </rPh>
    <phoneticPr fontId="3"/>
  </si>
  <si>
    <t>西川</t>
    <rPh sb="0" eb="2">
      <t>ニシカワ</t>
    </rPh>
    <phoneticPr fontId="3"/>
  </si>
  <si>
    <t>習志野</t>
    <rPh sb="0" eb="3">
      <t>ナラシノ</t>
    </rPh>
    <phoneticPr fontId="3"/>
  </si>
  <si>
    <t>伊藤</t>
    <rPh sb="0" eb="2">
      <t>イトウ</t>
    </rPh>
    <phoneticPr fontId="3"/>
  </si>
  <si>
    <t>丸木</t>
    <rPh sb="0" eb="2">
      <t>マルキ</t>
    </rPh>
    <phoneticPr fontId="3"/>
  </si>
  <si>
    <t>別府</t>
    <rPh sb="0" eb="2">
      <t>ベップ</t>
    </rPh>
    <phoneticPr fontId="3"/>
  </si>
  <si>
    <t>西武台</t>
    <rPh sb="0" eb="3">
      <t>セイブダイ</t>
    </rPh>
    <phoneticPr fontId="3"/>
  </si>
  <si>
    <t>船戸</t>
    <rPh sb="0" eb="2">
      <t>フナト</t>
    </rPh>
    <phoneticPr fontId="3"/>
  </si>
  <si>
    <t>五十嵐</t>
    <rPh sb="0" eb="3">
      <t>イガラシ</t>
    </rPh>
    <phoneticPr fontId="3"/>
  </si>
  <si>
    <t>平岩</t>
    <rPh sb="0" eb="2">
      <t>ヒライワ</t>
    </rPh>
    <phoneticPr fontId="3"/>
  </si>
  <si>
    <t>清原</t>
    <rPh sb="0" eb="2">
      <t>キヨハラ</t>
    </rPh>
    <phoneticPr fontId="3"/>
  </si>
  <si>
    <t>京相</t>
    <rPh sb="0" eb="2">
      <t>キョウソウ</t>
    </rPh>
    <phoneticPr fontId="3"/>
  </si>
  <si>
    <t>宮本</t>
    <rPh sb="0" eb="2">
      <t>ミヤモト</t>
    </rPh>
    <phoneticPr fontId="3"/>
  </si>
  <si>
    <t>山上</t>
    <rPh sb="0" eb="2">
      <t>ヤマガミ</t>
    </rPh>
    <phoneticPr fontId="3"/>
  </si>
  <si>
    <t>菅谷</t>
    <rPh sb="0" eb="2">
      <t>スガヤ</t>
    </rPh>
    <phoneticPr fontId="3"/>
  </si>
  <si>
    <t>平野</t>
    <rPh sb="0" eb="2">
      <t>ヒラノ</t>
    </rPh>
    <phoneticPr fontId="3"/>
  </si>
  <si>
    <t>堀</t>
    <rPh sb="0" eb="1">
      <t>ホリ</t>
    </rPh>
    <phoneticPr fontId="3"/>
  </si>
  <si>
    <t>地曳</t>
    <rPh sb="0" eb="2">
      <t>チビキ</t>
    </rPh>
    <phoneticPr fontId="3"/>
  </si>
  <si>
    <t>岡本</t>
    <rPh sb="0" eb="2">
      <t>オカモト</t>
    </rPh>
    <phoneticPr fontId="3"/>
  </si>
  <si>
    <t>高橋</t>
    <rPh sb="0" eb="2">
      <t>タカハシ</t>
    </rPh>
    <phoneticPr fontId="3"/>
  </si>
  <si>
    <t>河野</t>
    <rPh sb="0" eb="1">
      <t>カワ</t>
    </rPh>
    <rPh sb="1" eb="2">
      <t>ノ</t>
    </rPh>
    <phoneticPr fontId="3"/>
  </si>
  <si>
    <t>北村</t>
    <rPh sb="0" eb="2">
      <t>キタムラ</t>
    </rPh>
    <phoneticPr fontId="3"/>
  </si>
  <si>
    <t>林</t>
    <rPh sb="0" eb="1">
      <t>ハヤシ</t>
    </rPh>
    <phoneticPr fontId="3"/>
  </si>
  <si>
    <t>金子</t>
    <rPh sb="0" eb="2">
      <t>カネコ</t>
    </rPh>
    <phoneticPr fontId="3"/>
  </si>
  <si>
    <t>須賀田</t>
    <rPh sb="0" eb="3">
      <t>スガタ</t>
    </rPh>
    <phoneticPr fontId="3"/>
  </si>
  <si>
    <t>金澤</t>
    <rPh sb="0" eb="2">
      <t>カナザワ</t>
    </rPh>
    <phoneticPr fontId="3"/>
  </si>
  <si>
    <t>長友</t>
    <rPh sb="0" eb="2">
      <t>ナガトモ</t>
    </rPh>
    <phoneticPr fontId="3"/>
  </si>
  <si>
    <t>中島</t>
    <rPh sb="0" eb="2">
      <t>ナカジマ</t>
    </rPh>
    <phoneticPr fontId="3"/>
  </si>
  <si>
    <t>渡邉</t>
    <rPh sb="0" eb="2">
      <t>ワタナベ</t>
    </rPh>
    <phoneticPr fontId="3"/>
  </si>
  <si>
    <t>黒田</t>
    <rPh sb="0" eb="2">
      <t>クロダ</t>
    </rPh>
    <phoneticPr fontId="3"/>
  </si>
  <si>
    <t>原</t>
    <rPh sb="0" eb="1">
      <t>ハラ</t>
    </rPh>
    <phoneticPr fontId="3"/>
  </si>
  <si>
    <t>福井</t>
    <rPh sb="0" eb="2">
      <t>フクイ</t>
    </rPh>
    <phoneticPr fontId="3"/>
  </si>
  <si>
    <t>東金商業</t>
    <rPh sb="0" eb="2">
      <t>トウガネ</t>
    </rPh>
    <rPh sb="2" eb="4">
      <t>ショウギョウ</t>
    </rPh>
    <phoneticPr fontId="3"/>
  </si>
  <si>
    <t>中村</t>
    <rPh sb="0" eb="2">
      <t>ナカムラ</t>
    </rPh>
    <phoneticPr fontId="3"/>
  </si>
  <si>
    <t>實川</t>
    <rPh sb="0" eb="2">
      <t>ジツカワ</t>
    </rPh>
    <phoneticPr fontId="3"/>
  </si>
  <si>
    <t>高子</t>
    <rPh sb="0" eb="2">
      <t>タカコ</t>
    </rPh>
    <phoneticPr fontId="3"/>
  </si>
  <si>
    <t>本戸</t>
    <rPh sb="0" eb="2">
      <t>ホンド</t>
    </rPh>
    <phoneticPr fontId="3"/>
  </si>
  <si>
    <t>桑野</t>
    <rPh sb="0" eb="2">
      <t>クワノ</t>
    </rPh>
    <phoneticPr fontId="3"/>
  </si>
  <si>
    <t>池田</t>
    <rPh sb="0" eb="2">
      <t>イケダ</t>
    </rPh>
    <phoneticPr fontId="3"/>
  </si>
  <si>
    <t>秋葉</t>
    <rPh sb="0" eb="2">
      <t>アキバ</t>
    </rPh>
    <phoneticPr fontId="3"/>
  </si>
  <si>
    <t>仲川</t>
    <rPh sb="0" eb="2">
      <t>ナカガワ</t>
    </rPh>
    <phoneticPr fontId="3"/>
  </si>
  <si>
    <t>本田</t>
    <rPh sb="0" eb="2">
      <t>ホンダ</t>
    </rPh>
    <phoneticPr fontId="3"/>
  </si>
  <si>
    <t>宍倉</t>
    <rPh sb="0" eb="2">
      <t>シシクラ</t>
    </rPh>
    <phoneticPr fontId="3"/>
  </si>
  <si>
    <t>小神</t>
    <rPh sb="0" eb="1">
      <t>コ</t>
    </rPh>
    <rPh sb="1" eb="2">
      <t>カミ</t>
    </rPh>
    <phoneticPr fontId="3"/>
  </si>
  <si>
    <t>雑賀</t>
    <rPh sb="0" eb="1">
      <t>ザツ</t>
    </rPh>
    <rPh sb="1" eb="2">
      <t>ガ</t>
    </rPh>
    <phoneticPr fontId="3"/>
  </si>
  <si>
    <t>妻鹿</t>
    <rPh sb="0" eb="1">
      <t>ツマ</t>
    </rPh>
    <rPh sb="1" eb="2">
      <t>シカ</t>
    </rPh>
    <phoneticPr fontId="3"/>
  </si>
  <si>
    <t>速水</t>
    <rPh sb="0" eb="1">
      <t>ハヤ</t>
    </rPh>
    <rPh sb="1" eb="2">
      <t>ミズ</t>
    </rPh>
    <phoneticPr fontId="3"/>
  </si>
  <si>
    <t>桑田</t>
    <rPh sb="0" eb="2">
      <t>クワタ</t>
    </rPh>
    <phoneticPr fontId="3"/>
  </si>
  <si>
    <t>榎本</t>
    <rPh sb="0" eb="2">
      <t>エノモト</t>
    </rPh>
    <phoneticPr fontId="3"/>
  </si>
  <si>
    <t>昭和学院</t>
    <rPh sb="0" eb="2">
      <t>ショウワ</t>
    </rPh>
    <rPh sb="2" eb="4">
      <t>ガクイン</t>
    </rPh>
    <phoneticPr fontId="3"/>
  </si>
  <si>
    <t>井上</t>
    <rPh sb="0" eb="2">
      <t>イノウエ</t>
    </rPh>
    <phoneticPr fontId="3"/>
  </si>
  <si>
    <t>皆川</t>
    <rPh sb="0" eb="2">
      <t>ミナガワ</t>
    </rPh>
    <phoneticPr fontId="3"/>
  </si>
  <si>
    <t>島村</t>
    <rPh sb="0" eb="2">
      <t>シマムラ</t>
    </rPh>
    <phoneticPr fontId="3"/>
  </si>
  <si>
    <t>西武台</t>
    <rPh sb="0" eb="3">
      <t>セイブダイ</t>
    </rPh>
    <phoneticPr fontId="3"/>
  </si>
  <si>
    <t>清水</t>
    <rPh sb="0" eb="2">
      <t>シミズ</t>
    </rPh>
    <phoneticPr fontId="3"/>
  </si>
  <si>
    <t>山口</t>
    <rPh sb="0" eb="2">
      <t>ヤマグチ</t>
    </rPh>
    <phoneticPr fontId="3"/>
  </si>
  <si>
    <t>井合</t>
    <rPh sb="0" eb="2">
      <t>イアイ</t>
    </rPh>
    <phoneticPr fontId="3"/>
  </si>
  <si>
    <t>吾妻</t>
    <rPh sb="0" eb="2">
      <t>アズマ</t>
    </rPh>
    <phoneticPr fontId="3"/>
  </si>
  <si>
    <t>世良田</t>
    <rPh sb="0" eb="3">
      <t>セラダ</t>
    </rPh>
    <phoneticPr fontId="3"/>
  </si>
  <si>
    <t>佐々木</t>
    <rPh sb="0" eb="3">
      <t>ササキ</t>
    </rPh>
    <phoneticPr fontId="3"/>
  </si>
  <si>
    <t>駒村</t>
    <rPh sb="0" eb="2">
      <t>コマムラ</t>
    </rPh>
    <phoneticPr fontId="3"/>
  </si>
  <si>
    <t>田中</t>
    <rPh sb="0" eb="2">
      <t>タナカ</t>
    </rPh>
    <phoneticPr fontId="3"/>
  </si>
  <si>
    <t>中山</t>
    <rPh sb="0" eb="2">
      <t>ナカヤマ</t>
    </rPh>
    <phoneticPr fontId="3"/>
  </si>
  <si>
    <t>吉田</t>
    <rPh sb="0" eb="2">
      <t>ヨシダ</t>
    </rPh>
    <phoneticPr fontId="3"/>
  </si>
  <si>
    <t>赤松</t>
    <rPh sb="0" eb="2">
      <t>アカマツ</t>
    </rPh>
    <phoneticPr fontId="3"/>
  </si>
  <si>
    <t>寺岡</t>
    <rPh sb="0" eb="2">
      <t>テラオカ</t>
    </rPh>
    <phoneticPr fontId="3"/>
  </si>
  <si>
    <t>吉澤</t>
    <rPh sb="0" eb="2">
      <t>ヨシザワ</t>
    </rPh>
    <phoneticPr fontId="3"/>
  </si>
  <si>
    <t>落合</t>
    <rPh sb="0" eb="2">
      <t>オチアイ</t>
    </rPh>
    <phoneticPr fontId="3"/>
  </si>
  <si>
    <t>大内</t>
    <rPh sb="0" eb="2">
      <t>オオウチ</t>
    </rPh>
    <phoneticPr fontId="3"/>
  </si>
  <si>
    <t>菅原</t>
    <rPh sb="0" eb="2">
      <t>スガワラ</t>
    </rPh>
    <phoneticPr fontId="3"/>
  </si>
  <si>
    <t>三田村</t>
    <rPh sb="0" eb="3">
      <t>ミタムラ</t>
    </rPh>
    <phoneticPr fontId="3"/>
  </si>
  <si>
    <t>高橋</t>
    <rPh sb="0" eb="2">
      <t>タカハシ</t>
    </rPh>
    <phoneticPr fontId="3"/>
  </si>
  <si>
    <t>中村</t>
    <rPh sb="0" eb="2">
      <t>ナカムラ</t>
    </rPh>
    <phoneticPr fontId="3"/>
  </si>
  <si>
    <t>加瀬</t>
    <rPh sb="0" eb="2">
      <t>カセ</t>
    </rPh>
    <phoneticPr fontId="3"/>
  </si>
  <si>
    <t>日暮</t>
    <rPh sb="0" eb="2">
      <t>ヒグ</t>
    </rPh>
    <phoneticPr fontId="3"/>
  </si>
  <si>
    <t>黒田</t>
    <rPh sb="0" eb="2">
      <t>クロダ</t>
    </rPh>
    <phoneticPr fontId="3"/>
  </si>
  <si>
    <t>三上</t>
    <rPh sb="0" eb="2">
      <t>ミカミ</t>
    </rPh>
    <phoneticPr fontId="3"/>
  </si>
  <si>
    <t>今野</t>
    <rPh sb="0" eb="2">
      <t>コンノ</t>
    </rPh>
    <phoneticPr fontId="3"/>
  </si>
  <si>
    <t>平岩</t>
    <rPh sb="0" eb="2">
      <t>ヒライワ</t>
    </rPh>
    <phoneticPr fontId="3"/>
  </si>
  <si>
    <t>長塚</t>
    <rPh sb="0" eb="2">
      <t>ナガツカ</t>
    </rPh>
    <phoneticPr fontId="3"/>
  </si>
  <si>
    <t>船戸</t>
    <rPh sb="0" eb="2">
      <t>フナド</t>
    </rPh>
    <phoneticPr fontId="3"/>
  </si>
  <si>
    <t>海老原</t>
    <rPh sb="0" eb="3">
      <t>エビハラ</t>
    </rPh>
    <phoneticPr fontId="3"/>
  </si>
  <si>
    <t>今田</t>
    <rPh sb="0" eb="2">
      <t>イマダ</t>
    </rPh>
    <phoneticPr fontId="3"/>
  </si>
  <si>
    <t>山本</t>
    <rPh sb="0" eb="2">
      <t>ヤマモト</t>
    </rPh>
    <phoneticPr fontId="3"/>
  </si>
  <si>
    <t>小林</t>
    <rPh sb="0" eb="2">
      <t>コバヤシ</t>
    </rPh>
    <phoneticPr fontId="3"/>
  </si>
  <si>
    <t>高梨</t>
    <rPh sb="0" eb="2">
      <t>タカナシ</t>
    </rPh>
    <phoneticPr fontId="3"/>
  </si>
  <si>
    <t>奈良</t>
    <rPh sb="0" eb="2">
      <t>ナラ</t>
    </rPh>
    <phoneticPr fontId="3"/>
  </si>
  <si>
    <t>片岡</t>
    <rPh sb="0" eb="2">
      <t>カタオカ</t>
    </rPh>
    <phoneticPr fontId="3"/>
  </si>
  <si>
    <t>浅田</t>
    <rPh sb="0" eb="2">
      <t>アサダ</t>
    </rPh>
    <phoneticPr fontId="3"/>
  </si>
  <si>
    <t>宮</t>
    <rPh sb="0" eb="1">
      <t>ミヤ</t>
    </rPh>
    <phoneticPr fontId="3"/>
  </si>
  <si>
    <t>川</t>
    <rPh sb="0" eb="1">
      <t>カワ</t>
    </rPh>
    <phoneticPr fontId="3"/>
  </si>
  <si>
    <t>丸木</t>
    <rPh sb="0" eb="2">
      <t>マルキ</t>
    </rPh>
    <phoneticPr fontId="3"/>
  </si>
  <si>
    <t>秋葉</t>
    <rPh sb="0" eb="2">
      <t>アキバ</t>
    </rPh>
    <phoneticPr fontId="3"/>
  </si>
  <si>
    <t>荒谷</t>
    <rPh sb="0" eb="2">
      <t>アラタニ</t>
    </rPh>
    <phoneticPr fontId="3"/>
  </si>
  <si>
    <t>西川</t>
    <rPh sb="0" eb="2">
      <t>ニシカワ</t>
    </rPh>
    <phoneticPr fontId="3"/>
  </si>
  <si>
    <t>清水</t>
    <rPh sb="0" eb="2">
      <t>シミズ</t>
    </rPh>
    <phoneticPr fontId="3"/>
  </si>
  <si>
    <t>川崎</t>
    <rPh sb="0" eb="2">
      <t>カワサキ</t>
    </rPh>
    <phoneticPr fontId="3"/>
  </si>
  <si>
    <t>鈴木</t>
    <rPh sb="0" eb="2">
      <t>スズキ</t>
    </rPh>
    <phoneticPr fontId="3"/>
  </si>
  <si>
    <t>嶋田</t>
    <rPh sb="0" eb="2">
      <t>シマダ</t>
    </rPh>
    <phoneticPr fontId="3"/>
  </si>
  <si>
    <t>稗田</t>
    <rPh sb="0" eb="2">
      <t>ヒエダ</t>
    </rPh>
    <phoneticPr fontId="3"/>
  </si>
  <si>
    <t>萩山</t>
    <rPh sb="0" eb="2">
      <t>ハギヤマ</t>
    </rPh>
    <phoneticPr fontId="3"/>
  </si>
  <si>
    <t>古山</t>
    <rPh sb="0" eb="2">
      <t>フルヤマ</t>
    </rPh>
    <phoneticPr fontId="3"/>
  </si>
  <si>
    <t>多田</t>
    <rPh sb="0" eb="2">
      <t>タダ</t>
    </rPh>
    <phoneticPr fontId="3"/>
  </si>
  <si>
    <t>小貫</t>
    <rPh sb="0" eb="2">
      <t>オヌキ</t>
    </rPh>
    <phoneticPr fontId="3"/>
  </si>
  <si>
    <t>池田</t>
    <rPh sb="0" eb="2">
      <t>イケダ</t>
    </rPh>
    <phoneticPr fontId="3"/>
  </si>
  <si>
    <t>宮本</t>
    <rPh sb="0" eb="2">
      <t>ミヤモト</t>
    </rPh>
    <phoneticPr fontId="3"/>
  </si>
  <si>
    <t>菅谷</t>
    <rPh sb="0" eb="2">
      <t>スガヤ</t>
    </rPh>
    <phoneticPr fontId="3"/>
  </si>
  <si>
    <t>栃谷</t>
    <rPh sb="0" eb="2">
      <t>トチタニ</t>
    </rPh>
    <phoneticPr fontId="3"/>
  </si>
  <si>
    <t>小杭</t>
    <rPh sb="0" eb="1">
      <t>チイ</t>
    </rPh>
    <rPh sb="1" eb="2">
      <t>クイ</t>
    </rPh>
    <phoneticPr fontId="3"/>
  </si>
  <si>
    <t>村井</t>
    <rPh sb="0" eb="2">
      <t>ムライ</t>
    </rPh>
    <phoneticPr fontId="3"/>
  </si>
  <si>
    <t>松崎</t>
    <rPh sb="0" eb="2">
      <t>マツザキ</t>
    </rPh>
    <phoneticPr fontId="3"/>
  </si>
  <si>
    <t>須賀田</t>
    <rPh sb="0" eb="3">
      <t>スガタ</t>
    </rPh>
    <phoneticPr fontId="3"/>
  </si>
  <si>
    <t>尾形</t>
    <rPh sb="0" eb="2">
      <t>オガタ</t>
    </rPh>
    <phoneticPr fontId="3"/>
  </si>
  <si>
    <t>金澤</t>
    <rPh sb="0" eb="2">
      <t>カナザワ</t>
    </rPh>
    <phoneticPr fontId="3"/>
  </si>
  <si>
    <t>清川</t>
    <rPh sb="0" eb="2">
      <t>キヨカワ</t>
    </rPh>
    <phoneticPr fontId="3"/>
  </si>
  <si>
    <t>渡邉</t>
    <rPh sb="0" eb="2">
      <t>ワタナベ</t>
    </rPh>
    <phoneticPr fontId="3"/>
  </si>
  <si>
    <t>石井</t>
    <rPh sb="0" eb="2">
      <t>イシイ</t>
    </rPh>
    <phoneticPr fontId="3"/>
  </si>
  <si>
    <t>小椋</t>
    <rPh sb="0" eb="2">
      <t>オグラ</t>
    </rPh>
    <phoneticPr fontId="3"/>
  </si>
  <si>
    <t>福井</t>
    <rPh sb="0" eb="2">
      <t>フクイ</t>
    </rPh>
    <phoneticPr fontId="3"/>
  </si>
  <si>
    <t>高子</t>
    <rPh sb="0" eb="2">
      <t>タカコ</t>
    </rPh>
    <phoneticPr fontId="3"/>
  </si>
  <si>
    <t>本戸</t>
    <rPh sb="0" eb="2">
      <t>ホンド</t>
    </rPh>
    <phoneticPr fontId="3"/>
  </si>
  <si>
    <t>青木</t>
    <rPh sb="0" eb="2">
      <t>アオキ</t>
    </rPh>
    <phoneticPr fontId="3"/>
  </si>
  <si>
    <t>根本</t>
    <rPh sb="0" eb="2">
      <t>ネモト</t>
    </rPh>
    <phoneticPr fontId="3"/>
  </si>
  <si>
    <t>池上</t>
    <rPh sb="0" eb="2">
      <t>イケガミ</t>
    </rPh>
    <phoneticPr fontId="3"/>
  </si>
  <si>
    <t>加藤</t>
    <rPh sb="0" eb="2">
      <t>カトウ</t>
    </rPh>
    <phoneticPr fontId="3"/>
  </si>
  <si>
    <t>熊川</t>
    <rPh sb="0" eb="2">
      <t>クマカワ</t>
    </rPh>
    <phoneticPr fontId="3"/>
  </si>
  <si>
    <t>小暮</t>
    <rPh sb="0" eb="2">
      <t>コグレ</t>
    </rPh>
    <phoneticPr fontId="3"/>
  </si>
  <si>
    <t>仲川</t>
    <rPh sb="0" eb="2">
      <t>ナカガワ</t>
    </rPh>
    <phoneticPr fontId="3"/>
  </si>
  <si>
    <t>花澤</t>
    <rPh sb="0" eb="2">
      <t>ハナザワ</t>
    </rPh>
    <phoneticPr fontId="3"/>
  </si>
  <si>
    <t>雑賀</t>
    <rPh sb="0" eb="1">
      <t>ザツ</t>
    </rPh>
    <rPh sb="1" eb="2">
      <t>ガ</t>
    </rPh>
    <phoneticPr fontId="3"/>
  </si>
  <si>
    <t>朝夷</t>
    <rPh sb="0" eb="1">
      <t>アサ</t>
    </rPh>
    <rPh sb="1" eb="2">
      <t>エビス</t>
    </rPh>
    <phoneticPr fontId="3"/>
  </si>
  <si>
    <t>宍倉</t>
    <rPh sb="0" eb="2">
      <t>シシクラ</t>
    </rPh>
    <phoneticPr fontId="3"/>
  </si>
  <si>
    <t>會野</t>
    <rPh sb="0" eb="1">
      <t>カイ</t>
    </rPh>
    <rPh sb="1" eb="2">
      <t>ノ</t>
    </rPh>
    <phoneticPr fontId="3"/>
  </si>
  <si>
    <t>妻鹿</t>
    <rPh sb="0" eb="1">
      <t>ツマ</t>
    </rPh>
    <rPh sb="1" eb="2">
      <t>シカ</t>
    </rPh>
    <phoneticPr fontId="3"/>
  </si>
  <si>
    <t>杉山</t>
    <rPh sb="0" eb="2">
      <t>スギヤマ</t>
    </rPh>
    <phoneticPr fontId="3"/>
  </si>
  <si>
    <t>桑田</t>
    <rPh sb="0" eb="2">
      <t>クワタ</t>
    </rPh>
    <phoneticPr fontId="3"/>
  </si>
  <si>
    <t>齋藤</t>
    <rPh sb="0" eb="2">
      <t>サイトウ</t>
    </rPh>
    <phoneticPr fontId="3"/>
  </si>
  <si>
    <t>宇賀</t>
    <rPh sb="0" eb="2">
      <t>ウガ</t>
    </rPh>
    <phoneticPr fontId="3"/>
  </si>
  <si>
    <t>渡辺</t>
    <rPh sb="0" eb="2">
      <t>ワタナベ</t>
    </rPh>
    <phoneticPr fontId="3"/>
  </si>
  <si>
    <t>金高</t>
    <rPh sb="0" eb="1">
      <t>カネ</t>
    </rPh>
    <rPh sb="1" eb="2">
      <t>タカ</t>
    </rPh>
    <phoneticPr fontId="3"/>
  </si>
  <si>
    <t>舩津</t>
    <rPh sb="0" eb="2">
      <t>フナツ</t>
    </rPh>
    <phoneticPr fontId="3"/>
  </si>
  <si>
    <t>上妻</t>
    <rPh sb="0" eb="1">
      <t>カミ</t>
    </rPh>
    <rPh sb="1" eb="2">
      <t>ツマ</t>
    </rPh>
    <phoneticPr fontId="3"/>
  </si>
  <si>
    <t>赤塚</t>
    <rPh sb="0" eb="2">
      <t>アカツカ</t>
    </rPh>
    <phoneticPr fontId="3"/>
  </si>
  <si>
    <t>吾妻</t>
    <rPh sb="0" eb="2">
      <t>アズマ</t>
    </rPh>
    <phoneticPr fontId="3"/>
  </si>
  <si>
    <t>千葉南</t>
    <rPh sb="0" eb="2">
      <t>チバ</t>
    </rPh>
    <rPh sb="2" eb="3">
      <t>ミナミ</t>
    </rPh>
    <phoneticPr fontId="3"/>
  </si>
  <si>
    <t>昭和学院</t>
    <rPh sb="0" eb="2">
      <t>ショウワ</t>
    </rPh>
    <rPh sb="2" eb="4">
      <t>ガクイン</t>
    </rPh>
    <phoneticPr fontId="3"/>
  </si>
  <si>
    <t>優勝</t>
    <rPh sb="0" eb="2">
      <t>ユウショウ</t>
    </rPh>
    <phoneticPr fontId="3"/>
  </si>
  <si>
    <t>金子</t>
    <rPh sb="0" eb="2">
      <t>カネコ</t>
    </rPh>
    <phoneticPr fontId="3"/>
  </si>
  <si>
    <t>安原</t>
    <rPh sb="0" eb="2">
      <t>ヤスハラ</t>
    </rPh>
    <phoneticPr fontId="3"/>
  </si>
  <si>
    <t>千葉南</t>
  </si>
  <si>
    <t>千葉経済</t>
  </si>
  <si>
    <t>１日目 松山　先生</t>
    <rPh sb="1" eb="2">
      <t>ニチ</t>
    </rPh>
    <rPh sb="2" eb="3">
      <t>メ</t>
    </rPh>
    <rPh sb="4" eb="6">
      <t>マツヤマ</t>
    </rPh>
    <phoneticPr fontId="3"/>
  </si>
  <si>
    <t>　　 西武台千葉</t>
    <rPh sb="3" eb="5">
      <t>セイブ</t>
    </rPh>
    <rPh sb="5" eb="6">
      <t>ダイ</t>
    </rPh>
    <rPh sb="6" eb="8">
      <t>チバ</t>
    </rPh>
    <phoneticPr fontId="3"/>
  </si>
  <si>
    <t>　B 麗澤・日体大柏</t>
    <rPh sb="3" eb="5">
      <t>レイタク</t>
    </rPh>
    <rPh sb="6" eb="8">
      <t>ニッタイ</t>
    </rPh>
    <rPh sb="8" eb="9">
      <t>ダイ</t>
    </rPh>
    <rPh sb="9" eb="10">
      <t>カシワ</t>
    </rPh>
    <phoneticPr fontId="3"/>
  </si>
  <si>
    <t>　C　秀明八千代</t>
    <rPh sb="3" eb="5">
      <t>シュウメイ</t>
    </rPh>
    <rPh sb="5" eb="8">
      <t>ヤチヨ</t>
    </rPh>
    <phoneticPr fontId="3"/>
  </si>
  <si>
    <t>　D　拓大紅陵</t>
    <rPh sb="3" eb="5">
      <t>タクダイ</t>
    </rPh>
    <rPh sb="5" eb="6">
      <t>アカ</t>
    </rPh>
    <rPh sb="6" eb="7">
      <t>リョウ</t>
    </rPh>
    <phoneticPr fontId="3"/>
  </si>
  <si>
    <t xml:space="preserve">  Ａ 松崎</t>
    <rPh sb="4" eb="6">
      <t>マツザキ</t>
    </rPh>
    <phoneticPr fontId="3"/>
  </si>
  <si>
    <t>　  （木更津総合）</t>
    <rPh sb="4" eb="7">
      <t>キサラズ</t>
    </rPh>
    <rPh sb="7" eb="9">
      <t>ソウゴウ</t>
    </rPh>
    <phoneticPr fontId="3"/>
  </si>
  <si>
    <t xml:space="preserve"> Ｂ 中村</t>
    <rPh sb="3" eb="5">
      <t>ナカムラ</t>
    </rPh>
    <phoneticPr fontId="3"/>
  </si>
  <si>
    <t>　Ｃ　椎名</t>
    <rPh sb="3" eb="5">
      <t>シイナ</t>
    </rPh>
    <phoneticPr fontId="3"/>
  </si>
  <si>
    <t>　　（椎名）</t>
    <rPh sb="3" eb="5">
      <t>シイナ</t>
    </rPh>
    <phoneticPr fontId="3"/>
  </si>
  <si>
    <t>　　 林</t>
    <rPh sb="3" eb="4">
      <t>ハヤシ</t>
    </rPh>
    <phoneticPr fontId="3"/>
  </si>
  <si>
    <t>内田</t>
    <rPh sb="0" eb="2">
      <t>ウチダ</t>
    </rPh>
    <phoneticPr fontId="3"/>
  </si>
  <si>
    <t>（秀明八千代）</t>
    <rPh sb="1" eb="2">
      <t>シュウ</t>
    </rPh>
    <rPh sb="2" eb="3">
      <t>アカ</t>
    </rPh>
    <rPh sb="3" eb="6">
      <t>ヤチヨ</t>
    </rPh>
    <phoneticPr fontId="3"/>
  </si>
  <si>
    <t>　A 　成田</t>
    <rPh sb="4" eb="6">
      <t>ナリタ</t>
    </rPh>
    <phoneticPr fontId="3"/>
  </si>
  <si>
    <t>D　宇野</t>
    <rPh sb="2" eb="4">
      <t>ウノ</t>
    </rPh>
    <phoneticPr fontId="3"/>
  </si>
  <si>
    <t>（茂原樟陽）</t>
    <rPh sb="1" eb="3">
      <t>モバラ</t>
    </rPh>
    <rPh sb="3" eb="5">
      <t>ショウヨウ</t>
    </rPh>
    <phoneticPr fontId="3"/>
  </si>
  <si>
    <t>今関</t>
    <rPh sb="0" eb="2">
      <t>イマゼキ</t>
    </rPh>
    <phoneticPr fontId="3"/>
  </si>
  <si>
    <t>（長生）</t>
    <rPh sb="1" eb="3">
      <t>チョウセイ</t>
    </rPh>
    <phoneticPr fontId="3"/>
  </si>
  <si>
    <t>（成田）</t>
    <rPh sb="1" eb="3">
      <t>ナリタ</t>
    </rPh>
    <phoneticPr fontId="3"/>
  </si>
  <si>
    <t>原田</t>
    <rPh sb="0" eb="2">
      <t>ハラダ</t>
    </rPh>
    <phoneticPr fontId="3"/>
  </si>
  <si>
    <t>（習志野）　　（成田北）</t>
    <rPh sb="1" eb="4">
      <t>ナラシノ</t>
    </rPh>
    <rPh sb="8" eb="10">
      <t>ナリタ</t>
    </rPh>
    <rPh sb="10" eb="11">
      <t>キタ</t>
    </rPh>
    <phoneticPr fontId="3"/>
  </si>
  <si>
    <t>（秀明八千代）</t>
    <rPh sb="1" eb="2">
      <t>ヒデ</t>
    </rPh>
    <rPh sb="2" eb="3">
      <t>アカ</t>
    </rPh>
    <rPh sb="3" eb="6">
      <t>ヤチヨ</t>
    </rPh>
    <phoneticPr fontId="3"/>
  </si>
  <si>
    <t>２日目  先生</t>
    <rPh sb="1" eb="2">
      <t>ニチ</t>
    </rPh>
    <rPh sb="2" eb="3">
      <t>メ</t>
    </rPh>
    <rPh sb="5" eb="7">
      <t>センセイ</t>
    </rPh>
    <phoneticPr fontId="3"/>
  </si>
  <si>
    <t xml:space="preserve"> １５：００～１５：３０</t>
    <phoneticPr fontId="3"/>
  </si>
  <si>
    <t>（昭和学院）</t>
    <rPh sb="1" eb="3">
      <t>ショウワ</t>
    </rPh>
    <rPh sb="3" eb="5">
      <t>ガクイン</t>
    </rPh>
    <phoneticPr fontId="3"/>
  </si>
  <si>
    <t>並木（市立銚子）</t>
    <rPh sb="0" eb="2">
      <t>ナミキ</t>
    </rPh>
    <rPh sb="3" eb="5">
      <t>イチリツ</t>
    </rPh>
    <rPh sb="5" eb="7">
      <t>チョウシ</t>
    </rPh>
    <phoneticPr fontId="3"/>
  </si>
  <si>
    <t>與島</t>
    <rPh sb="0" eb="1">
      <t>ヨ</t>
    </rPh>
    <rPh sb="1" eb="2">
      <t>ジマ</t>
    </rPh>
    <phoneticPr fontId="3"/>
  </si>
  <si>
    <t>　　（東金）</t>
    <rPh sb="3" eb="5">
      <t>トウガネ</t>
    </rPh>
    <phoneticPr fontId="3"/>
  </si>
  <si>
    <t>今関（長生）</t>
    <rPh sb="0" eb="2">
      <t>イマゼキ</t>
    </rPh>
    <rPh sb="3" eb="5">
      <t>チョウセイ</t>
    </rPh>
    <phoneticPr fontId="3"/>
  </si>
  <si>
    <t xml:space="preserve">＊県武道館運営業務　６～１０地区　　　　駐車場入口：　　　（  　　）  開館時：　　　（　  　）　  閉館時：　　　（ 　 　）　 </t>
    <rPh sb="1" eb="2">
      <t>ケン</t>
    </rPh>
    <rPh sb="2" eb="5">
      <t>ブドウカン</t>
    </rPh>
    <rPh sb="5" eb="7">
      <t>ウンエイ</t>
    </rPh>
    <rPh sb="7" eb="9">
      <t>ギョウム</t>
    </rPh>
    <rPh sb="14" eb="16">
      <t>チク</t>
    </rPh>
    <rPh sb="20" eb="23">
      <t>チュウシャジョウ</t>
    </rPh>
    <rPh sb="23" eb="25">
      <t>イリグチ</t>
    </rPh>
    <rPh sb="37" eb="39">
      <t>カイカン</t>
    </rPh>
    <rPh sb="39" eb="40">
      <t>トキ</t>
    </rPh>
    <rPh sb="53" eb="55">
      <t>ヘイカン</t>
    </rPh>
    <rPh sb="55" eb="56">
      <t>ジ</t>
    </rPh>
    <phoneticPr fontId="3"/>
  </si>
  <si>
    <t>藤代　　　　　澤井</t>
    <rPh sb="0" eb="2">
      <t>フジシロ</t>
    </rPh>
    <rPh sb="7" eb="9">
      <t>サワイ</t>
    </rPh>
    <phoneticPr fontId="3"/>
  </si>
  <si>
    <t>千葉南１名</t>
    <rPh sb="0" eb="2">
      <t>チバ</t>
    </rPh>
    <rPh sb="2" eb="3">
      <t>ミナミ</t>
    </rPh>
    <rPh sb="4" eb="5">
      <t>メイ</t>
    </rPh>
    <phoneticPr fontId="3"/>
  </si>
  <si>
    <t>（個人形予選のみ）</t>
    <rPh sb="1" eb="3">
      <t>コジン</t>
    </rPh>
    <rPh sb="3" eb="4">
      <t>カタチ</t>
    </rPh>
    <rPh sb="4" eb="6">
      <t>ヨセン</t>
    </rPh>
    <phoneticPr fontId="3"/>
  </si>
  <si>
    <t>澤川　和宏</t>
    <rPh sb="0" eb="2">
      <t>サワカワ</t>
    </rPh>
    <rPh sb="3" eb="4">
      <t>カズ</t>
    </rPh>
    <rPh sb="4" eb="5">
      <t>ヒロ</t>
    </rPh>
    <phoneticPr fontId="3"/>
  </si>
  <si>
    <t>（　　　 同　　　　）</t>
    <phoneticPr fontId="3"/>
  </si>
  <si>
    <t>嶋田　武彦</t>
    <rPh sb="0" eb="2">
      <t>シマダ</t>
    </rPh>
    <rPh sb="3" eb="4">
      <t>タケ</t>
    </rPh>
    <rPh sb="4" eb="5">
      <t>ヒコ</t>
    </rPh>
    <phoneticPr fontId="3"/>
  </si>
  <si>
    <t>加瀨　健司</t>
    <rPh sb="0" eb="1">
      <t>カ</t>
    </rPh>
    <rPh sb="1" eb="2">
      <t>セ</t>
    </rPh>
    <rPh sb="3" eb="5">
      <t>ケンジ</t>
    </rPh>
    <phoneticPr fontId="3"/>
  </si>
  <si>
    <t>（匝瑳高校長）</t>
    <rPh sb="1" eb="3">
      <t>ソウサ</t>
    </rPh>
    <rPh sb="3" eb="5">
      <t>コウコウ</t>
    </rPh>
    <rPh sb="4" eb="5">
      <t>セイコウ</t>
    </rPh>
    <rPh sb="5" eb="6">
      <t>チョウ</t>
    </rPh>
    <phoneticPr fontId="3"/>
  </si>
  <si>
    <t>（　　　 同　　　　）</t>
    <phoneticPr fontId="3"/>
  </si>
  <si>
    <t>北林　栄峰</t>
    <rPh sb="0" eb="2">
      <t>キタバヤシ</t>
    </rPh>
    <rPh sb="3" eb="4">
      <t>エイ</t>
    </rPh>
    <rPh sb="4" eb="5">
      <t>ホウ</t>
    </rPh>
    <phoneticPr fontId="3"/>
  </si>
  <si>
    <t>川崎　浩祐</t>
    <rPh sb="0" eb="2">
      <t>カワサキ</t>
    </rPh>
    <rPh sb="3" eb="4">
      <t>ヒロ</t>
    </rPh>
    <rPh sb="4" eb="5">
      <t>スケ</t>
    </rPh>
    <phoneticPr fontId="3"/>
  </si>
  <si>
    <t>（幕張総合高校長）</t>
    <rPh sb="1" eb="3">
      <t>マクハリ</t>
    </rPh>
    <rPh sb="3" eb="5">
      <t>ソウゴウ</t>
    </rPh>
    <rPh sb="5" eb="7">
      <t>コウコウ</t>
    </rPh>
    <rPh sb="6" eb="7">
      <t>ショウコウ</t>
    </rPh>
    <rPh sb="7" eb="8">
      <t>チョウ</t>
    </rPh>
    <phoneticPr fontId="3"/>
  </si>
  <si>
    <t>（市立千葉高校長）</t>
    <rPh sb="1" eb="3">
      <t>イチリツ</t>
    </rPh>
    <rPh sb="3" eb="5">
      <t>チバ</t>
    </rPh>
    <rPh sb="5" eb="7">
      <t>コウコウ</t>
    </rPh>
    <rPh sb="7" eb="8">
      <t>チョウ</t>
    </rPh>
    <phoneticPr fontId="3"/>
  </si>
  <si>
    <t>（流山おおたかの森高校長）</t>
    <rPh sb="1" eb="3">
      <t>ナガレヤマ</t>
    </rPh>
    <rPh sb="8" eb="9">
      <t>モリ</t>
    </rPh>
    <rPh sb="9" eb="11">
      <t>コウコウ</t>
    </rPh>
    <rPh sb="11" eb="12">
      <t>チョウ</t>
    </rPh>
    <phoneticPr fontId="3"/>
  </si>
  <si>
    <t>A2</t>
    <phoneticPr fontId="3"/>
  </si>
  <si>
    <t>A1</t>
    <phoneticPr fontId="3"/>
  </si>
  <si>
    <t>A5</t>
    <phoneticPr fontId="3"/>
  </si>
  <si>
    <t>A3</t>
    <phoneticPr fontId="3"/>
  </si>
  <si>
    <t>A4</t>
    <phoneticPr fontId="3"/>
  </si>
  <si>
    <t>B5</t>
    <phoneticPr fontId="3"/>
  </si>
  <si>
    <t>B2</t>
    <phoneticPr fontId="3"/>
  </si>
  <si>
    <t>B3</t>
    <phoneticPr fontId="3"/>
  </si>
  <si>
    <t>B1</t>
    <phoneticPr fontId="3"/>
  </si>
  <si>
    <t>C4</t>
    <phoneticPr fontId="3"/>
  </si>
  <si>
    <t>B4</t>
    <phoneticPr fontId="3"/>
  </si>
  <si>
    <t>C2</t>
    <phoneticPr fontId="3"/>
  </si>
  <si>
    <t>C5</t>
    <phoneticPr fontId="3"/>
  </si>
  <si>
    <t>C1</t>
    <phoneticPr fontId="3"/>
  </si>
  <si>
    <t>C3</t>
    <phoneticPr fontId="3"/>
  </si>
  <si>
    <t>C2</t>
    <phoneticPr fontId="3"/>
  </si>
  <si>
    <t>C3</t>
    <phoneticPr fontId="3"/>
  </si>
  <si>
    <t>A3</t>
    <phoneticPr fontId="3"/>
  </si>
  <si>
    <t>A5</t>
    <phoneticPr fontId="3"/>
  </si>
  <si>
    <t>A10</t>
    <phoneticPr fontId="3"/>
  </si>
  <si>
    <t>A6</t>
    <phoneticPr fontId="3"/>
  </si>
  <si>
    <t>A7</t>
    <phoneticPr fontId="3"/>
  </si>
  <si>
    <t>A11</t>
    <phoneticPr fontId="3"/>
  </si>
  <si>
    <t>A8</t>
    <phoneticPr fontId="3"/>
  </si>
  <si>
    <t>A9</t>
    <phoneticPr fontId="3"/>
  </si>
  <si>
    <t>A12</t>
    <phoneticPr fontId="3"/>
  </si>
  <si>
    <t>B6</t>
    <phoneticPr fontId="3"/>
  </si>
  <si>
    <t>B10</t>
    <phoneticPr fontId="3"/>
  </si>
  <si>
    <t>B7</t>
    <phoneticPr fontId="3"/>
  </si>
  <si>
    <t>C9</t>
    <phoneticPr fontId="3"/>
  </si>
  <si>
    <t>C11</t>
    <phoneticPr fontId="3"/>
  </si>
  <si>
    <t>C8</t>
    <phoneticPr fontId="3"/>
  </si>
  <si>
    <t>C7</t>
    <phoneticPr fontId="3"/>
  </si>
  <si>
    <t>C3</t>
    <phoneticPr fontId="3"/>
  </si>
  <si>
    <t>C10</t>
    <phoneticPr fontId="3"/>
  </si>
  <si>
    <t>C6</t>
    <phoneticPr fontId="3"/>
  </si>
  <si>
    <t>B2</t>
    <phoneticPr fontId="3"/>
  </si>
  <si>
    <t>B9</t>
    <phoneticPr fontId="3"/>
  </si>
  <si>
    <t>B11</t>
    <phoneticPr fontId="3"/>
  </si>
  <si>
    <t>B8</t>
    <phoneticPr fontId="3"/>
  </si>
  <si>
    <t>A7</t>
    <phoneticPr fontId="3"/>
  </si>
  <si>
    <t>A12</t>
    <phoneticPr fontId="3"/>
  </si>
  <si>
    <t>A13</t>
    <phoneticPr fontId="3"/>
  </si>
  <si>
    <t>A11</t>
    <phoneticPr fontId="3"/>
  </si>
  <si>
    <t>A14</t>
    <phoneticPr fontId="3"/>
  </si>
  <si>
    <t>B13</t>
    <phoneticPr fontId="3"/>
  </si>
  <si>
    <t>B10</t>
    <phoneticPr fontId="3"/>
  </si>
  <si>
    <t>B14</t>
    <phoneticPr fontId="3"/>
  </si>
  <si>
    <t>B5</t>
    <phoneticPr fontId="3"/>
  </si>
  <si>
    <t>B6</t>
    <phoneticPr fontId="3"/>
  </si>
  <si>
    <t>B12</t>
    <phoneticPr fontId="3"/>
  </si>
  <si>
    <t>C13</t>
    <phoneticPr fontId="3"/>
  </si>
  <si>
    <t>C14</t>
    <phoneticPr fontId="3"/>
  </si>
  <si>
    <t>C5</t>
    <phoneticPr fontId="3"/>
  </si>
  <si>
    <t>C6</t>
    <phoneticPr fontId="3"/>
  </si>
  <si>
    <t>C15</t>
    <phoneticPr fontId="3"/>
  </si>
  <si>
    <t>C12</t>
    <phoneticPr fontId="3"/>
  </si>
  <si>
    <t>A</t>
    <phoneticPr fontId="3"/>
  </si>
  <si>
    <t>B</t>
    <phoneticPr fontId="3"/>
  </si>
  <si>
    <t>D</t>
    <phoneticPr fontId="3"/>
  </si>
  <si>
    <t>C</t>
    <phoneticPr fontId="3"/>
  </si>
  <si>
    <t>C</t>
    <phoneticPr fontId="3"/>
  </si>
  <si>
    <t>B</t>
    <phoneticPr fontId="3"/>
  </si>
  <si>
    <t>D</t>
    <phoneticPr fontId="3"/>
  </si>
  <si>
    <t>棄権</t>
    <rPh sb="0" eb="2">
      <t>キケン</t>
    </rPh>
    <phoneticPr fontId="3"/>
  </si>
  <si>
    <t>C3　棄権</t>
    <rPh sb="3" eb="5">
      <t>キケン</t>
    </rPh>
    <phoneticPr fontId="3"/>
  </si>
  <si>
    <t>バッサイダイ</t>
    <phoneticPr fontId="3"/>
  </si>
  <si>
    <t>セーパイ</t>
    <phoneticPr fontId="3"/>
  </si>
  <si>
    <t>バッサイダイ</t>
    <phoneticPr fontId="3"/>
  </si>
  <si>
    <t>セーパイ</t>
    <phoneticPr fontId="3"/>
  </si>
  <si>
    <t>セーパイ</t>
    <phoneticPr fontId="3"/>
  </si>
  <si>
    <t>ジオン</t>
    <phoneticPr fontId="3"/>
  </si>
  <si>
    <t>ジオン</t>
    <phoneticPr fontId="3"/>
  </si>
  <si>
    <t>ジオン</t>
    <phoneticPr fontId="3"/>
  </si>
  <si>
    <t>カンクウダイ</t>
    <phoneticPr fontId="3"/>
  </si>
  <si>
    <t>ジオン</t>
    <phoneticPr fontId="3"/>
  </si>
  <si>
    <t>バッサイダイ</t>
    <phoneticPr fontId="3"/>
  </si>
  <si>
    <t>カンクウダイ</t>
    <phoneticPr fontId="3"/>
  </si>
  <si>
    <t>ジオン</t>
    <phoneticPr fontId="3"/>
  </si>
  <si>
    <t>カンクウダイ</t>
    <phoneticPr fontId="3"/>
  </si>
  <si>
    <t>チントウ</t>
    <phoneticPr fontId="3"/>
  </si>
  <si>
    <t>セーパイ</t>
    <phoneticPr fontId="3"/>
  </si>
  <si>
    <t>チントウ</t>
    <phoneticPr fontId="3"/>
  </si>
  <si>
    <t>バッサイダイ</t>
    <phoneticPr fontId="3"/>
  </si>
  <si>
    <t>ジオン</t>
    <phoneticPr fontId="3"/>
  </si>
  <si>
    <t>ジオン</t>
    <phoneticPr fontId="3"/>
  </si>
  <si>
    <t>セーパイ</t>
    <phoneticPr fontId="3"/>
  </si>
  <si>
    <t>バッサイダイ</t>
    <phoneticPr fontId="3"/>
  </si>
  <si>
    <t>バッサイダイ</t>
    <phoneticPr fontId="3"/>
  </si>
  <si>
    <t>ジオン</t>
    <phoneticPr fontId="3"/>
  </si>
  <si>
    <t>バッサイダイ</t>
    <phoneticPr fontId="3"/>
  </si>
  <si>
    <t>せ</t>
    <phoneticPr fontId="3"/>
  </si>
  <si>
    <t>ジオン</t>
    <phoneticPr fontId="3"/>
  </si>
  <si>
    <t>バッサイダイ</t>
    <phoneticPr fontId="3"/>
  </si>
  <si>
    <t>ジオン</t>
    <phoneticPr fontId="3"/>
  </si>
  <si>
    <t>バッサイダイ</t>
    <phoneticPr fontId="3"/>
  </si>
  <si>
    <t>チントウ</t>
    <phoneticPr fontId="3"/>
  </si>
  <si>
    <t>ジオン</t>
    <phoneticPr fontId="3"/>
  </si>
  <si>
    <t>ジオン</t>
    <phoneticPr fontId="3"/>
  </si>
  <si>
    <t>チントウ</t>
    <phoneticPr fontId="3"/>
  </si>
  <si>
    <t>バッサイダイ</t>
    <phoneticPr fontId="3"/>
  </si>
  <si>
    <t>ジオン</t>
    <phoneticPr fontId="3"/>
  </si>
  <si>
    <t>カンクウダイ</t>
    <phoneticPr fontId="3"/>
  </si>
  <si>
    <t>セーパイ</t>
    <phoneticPr fontId="3"/>
  </si>
  <si>
    <t>ジオン</t>
    <phoneticPr fontId="3"/>
  </si>
  <si>
    <t>ジオン</t>
    <phoneticPr fontId="3"/>
  </si>
  <si>
    <t>ジオン</t>
    <phoneticPr fontId="3"/>
  </si>
  <si>
    <t>バッサイダイ</t>
    <phoneticPr fontId="3"/>
  </si>
  <si>
    <t>クルルンファ</t>
    <phoneticPr fontId="3"/>
  </si>
  <si>
    <t>ゴジュウシホウショウ</t>
    <phoneticPr fontId="3"/>
  </si>
  <si>
    <t>ﾁｬﾀﾝﾔﾗｸｰｻﾝｸｰ</t>
  </si>
  <si>
    <t>ﾁｬﾀﾝﾔﾗｸｰｻﾝｸｰ</t>
    <phoneticPr fontId="3"/>
  </si>
  <si>
    <t>スーパーリンペイ</t>
  </si>
  <si>
    <t>スーパーリンペイ</t>
    <phoneticPr fontId="3"/>
  </si>
  <si>
    <t>ガンカク</t>
    <phoneticPr fontId="3"/>
  </si>
  <si>
    <t>ウンスー</t>
    <phoneticPr fontId="3"/>
  </si>
  <si>
    <t>ソーチン</t>
    <phoneticPr fontId="3"/>
  </si>
  <si>
    <t>ゴジュウシホウショウ</t>
    <phoneticPr fontId="3"/>
  </si>
  <si>
    <t>ウンスー</t>
    <phoneticPr fontId="3"/>
  </si>
  <si>
    <t>パイクー</t>
    <phoneticPr fontId="3"/>
  </si>
  <si>
    <t>ウンスー</t>
    <phoneticPr fontId="3"/>
  </si>
  <si>
    <t>ソーチン</t>
    <phoneticPr fontId="3"/>
  </si>
  <si>
    <t>パイクー</t>
    <phoneticPr fontId="3"/>
  </si>
  <si>
    <t>パイクー</t>
    <phoneticPr fontId="3"/>
  </si>
  <si>
    <t>道本</t>
  </si>
  <si>
    <t>拓大紅陵</t>
  </si>
  <si>
    <t>木津</t>
  </si>
  <si>
    <t>コウソウクンダイ</t>
    <phoneticPr fontId="3"/>
  </si>
  <si>
    <t>ガンカク</t>
    <phoneticPr fontId="3"/>
  </si>
  <si>
    <t>池田</t>
  </si>
  <si>
    <t>桑野</t>
  </si>
  <si>
    <t>アーナン</t>
    <phoneticPr fontId="3"/>
  </si>
  <si>
    <t>ウンスー</t>
    <phoneticPr fontId="3"/>
  </si>
  <si>
    <t>ウンスー</t>
    <phoneticPr fontId="3"/>
  </si>
  <si>
    <t>棄権A1</t>
    <rPh sb="0" eb="2">
      <t>キケン</t>
    </rPh>
    <phoneticPr fontId="3"/>
  </si>
  <si>
    <t>0（4）</t>
    <phoneticPr fontId="3"/>
  </si>
  <si>
    <t>0（1）</t>
    <phoneticPr fontId="3"/>
  </si>
  <si>
    <t>0（5）</t>
    <phoneticPr fontId="3"/>
  </si>
  <si>
    <t>0（0）</t>
    <phoneticPr fontId="3"/>
  </si>
  <si>
    <t>A9棄権</t>
    <rPh sb="2" eb="4">
      <t>キケン</t>
    </rPh>
    <phoneticPr fontId="3"/>
  </si>
  <si>
    <t>0（３）</t>
    <phoneticPr fontId="3"/>
  </si>
  <si>
    <t>0（２）</t>
    <phoneticPr fontId="3"/>
  </si>
  <si>
    <t>小林</t>
    <rPh sb="0" eb="2">
      <t>コバヤシ</t>
    </rPh>
    <phoneticPr fontId="3"/>
  </si>
  <si>
    <t>日体大柏</t>
    <rPh sb="0" eb="4">
      <t>ニッタイダイカシワ</t>
    </rPh>
    <phoneticPr fontId="3"/>
  </si>
  <si>
    <t>稗田</t>
    <rPh sb="0" eb="2">
      <t>ヒエダ</t>
    </rPh>
    <phoneticPr fontId="3"/>
  </si>
  <si>
    <t>秀明八千代</t>
    <rPh sb="0" eb="1">
      <t>ヒデ</t>
    </rPh>
    <rPh sb="1" eb="2">
      <t>アカ</t>
    </rPh>
    <rPh sb="2" eb="5">
      <t>ヤチヨ</t>
    </rPh>
    <phoneticPr fontId="3"/>
  </si>
  <si>
    <t>嶋田さらら</t>
    <rPh sb="0" eb="2">
      <t>シマダ</t>
    </rPh>
    <phoneticPr fontId="3"/>
  </si>
  <si>
    <t>拓大紅陵</t>
    <rPh sb="0" eb="2">
      <t>タクダイ</t>
    </rPh>
    <rPh sb="2" eb="3">
      <t>ベニ</t>
    </rPh>
    <rPh sb="3" eb="4">
      <t>リョウ</t>
    </rPh>
    <phoneticPr fontId="3"/>
  </si>
  <si>
    <t>寺岡愛奈</t>
    <rPh sb="0" eb="2">
      <t>テラオカ</t>
    </rPh>
    <rPh sb="2" eb="3">
      <t>アイ</t>
    </rPh>
    <rPh sb="3" eb="4">
      <t>ナ</t>
    </rPh>
    <phoneticPr fontId="3"/>
  </si>
  <si>
    <t>吉田萌笑</t>
    <rPh sb="0" eb="2">
      <t>ヨシダ</t>
    </rPh>
    <rPh sb="2" eb="3">
      <t>モエ</t>
    </rPh>
    <rPh sb="3" eb="4">
      <t>ワラ</t>
    </rPh>
    <phoneticPr fontId="3"/>
  </si>
  <si>
    <t>稗田麻尋</t>
    <rPh sb="0" eb="2">
      <t>ヒエダ</t>
    </rPh>
    <rPh sb="2" eb="4">
      <t>マヒロ</t>
    </rPh>
    <phoneticPr fontId="3"/>
  </si>
  <si>
    <t>小林恵奈</t>
    <rPh sb="0" eb="2">
      <t>コバヤシ</t>
    </rPh>
    <rPh sb="2" eb="3">
      <t>メグミ</t>
    </rPh>
    <phoneticPr fontId="3"/>
  </si>
  <si>
    <t>萩山七帆</t>
    <rPh sb="0" eb="2">
      <t>ハギヤマ</t>
    </rPh>
    <rPh sb="2" eb="4">
      <t>ナナホ</t>
    </rPh>
    <phoneticPr fontId="3"/>
  </si>
  <si>
    <t>吉澤さくら</t>
    <rPh sb="0" eb="2">
      <t>ヨシザワ</t>
    </rPh>
    <phoneticPr fontId="3"/>
  </si>
  <si>
    <t>川歩未</t>
    <rPh sb="0" eb="1">
      <t>カワ</t>
    </rPh>
    <rPh sb="1" eb="2">
      <t>アル</t>
    </rPh>
    <phoneticPr fontId="3"/>
  </si>
  <si>
    <t>習志野</t>
    <rPh sb="0" eb="3">
      <t>ナラシノ</t>
    </rPh>
    <phoneticPr fontId="3"/>
  </si>
  <si>
    <t>熊川</t>
    <rPh sb="0" eb="2">
      <t>クマカワ</t>
    </rPh>
    <phoneticPr fontId="3"/>
  </si>
  <si>
    <t>村井</t>
    <rPh sb="0" eb="2">
      <t>ムライ</t>
    </rPh>
    <phoneticPr fontId="3"/>
  </si>
  <si>
    <t>秀明八千代</t>
    <rPh sb="0" eb="1">
      <t>ヒデ</t>
    </rPh>
    <rPh sb="1" eb="2">
      <t>アカ</t>
    </rPh>
    <rPh sb="2" eb="5">
      <t>ヤチヨ</t>
    </rPh>
    <phoneticPr fontId="3"/>
  </si>
  <si>
    <t>拓大紅陵</t>
    <rPh sb="0" eb="4">
      <t>タクダイコウリョウ</t>
    </rPh>
    <phoneticPr fontId="3"/>
  </si>
  <si>
    <t>A3</t>
    <phoneticPr fontId="3"/>
  </si>
  <si>
    <t>A4</t>
    <phoneticPr fontId="3"/>
  </si>
  <si>
    <t>A2</t>
    <phoneticPr fontId="3"/>
  </si>
  <si>
    <t>B1</t>
    <phoneticPr fontId="3"/>
  </si>
  <si>
    <t>B1</t>
    <phoneticPr fontId="3"/>
  </si>
  <si>
    <t>ﾁｬﾀﾝﾔﾗｸｰｻﾝｸｰ</t>
    <phoneticPr fontId="3"/>
  </si>
  <si>
    <t>清水音乃</t>
    <rPh sb="0" eb="2">
      <t>シミズ</t>
    </rPh>
    <rPh sb="2" eb="3">
      <t>オト</t>
    </rPh>
    <rPh sb="3" eb="4">
      <t>ノ</t>
    </rPh>
    <phoneticPr fontId="3"/>
  </si>
  <si>
    <t>パイクー</t>
    <phoneticPr fontId="3"/>
  </si>
  <si>
    <t>コウソウクンダイ</t>
    <phoneticPr fontId="3"/>
  </si>
  <si>
    <t>ガンカク</t>
    <phoneticPr fontId="3"/>
  </si>
  <si>
    <t>スーパーリンペイ</t>
    <phoneticPr fontId="3"/>
  </si>
  <si>
    <t>岡本拳</t>
    <rPh sb="0" eb="2">
      <t>オカモト</t>
    </rPh>
    <rPh sb="2" eb="3">
      <t>コブシ</t>
    </rPh>
    <phoneticPr fontId="3"/>
  </si>
  <si>
    <t>ウンスー</t>
    <phoneticPr fontId="3"/>
  </si>
  <si>
    <t>ウンスー</t>
    <phoneticPr fontId="3"/>
  </si>
  <si>
    <t>アーナン</t>
    <phoneticPr fontId="3"/>
  </si>
  <si>
    <t>ガンカク</t>
    <phoneticPr fontId="3"/>
  </si>
  <si>
    <t>麗澤</t>
  </si>
  <si>
    <t>麗澤</t>
    <rPh sb="0" eb="2">
      <t>レイタク</t>
    </rPh>
    <phoneticPr fontId="3"/>
  </si>
  <si>
    <t>ウンスー</t>
    <phoneticPr fontId="3"/>
  </si>
  <si>
    <t>女子</t>
    <rPh sb="0" eb="2">
      <t>ジョシ</t>
    </rPh>
    <phoneticPr fontId="3"/>
  </si>
  <si>
    <t>男子</t>
    <rPh sb="0" eb="2">
      <t>ダンシ</t>
    </rPh>
    <phoneticPr fontId="3"/>
  </si>
  <si>
    <t>個人形</t>
    <rPh sb="0" eb="2">
      <t>コジン</t>
    </rPh>
    <rPh sb="2" eb="3">
      <t>カタ</t>
    </rPh>
    <phoneticPr fontId="3"/>
  </si>
  <si>
    <t>個人組手</t>
    <rPh sb="0" eb="2">
      <t>コジン</t>
    </rPh>
    <rPh sb="2" eb="4">
      <t>クミテ</t>
    </rPh>
    <phoneticPr fontId="3"/>
  </si>
  <si>
    <t>合計</t>
    <rPh sb="0" eb="2">
      <t>ゴウケイ</t>
    </rPh>
    <phoneticPr fontId="3"/>
  </si>
  <si>
    <t>順位</t>
    <rPh sb="0" eb="2">
      <t>ジュンイ</t>
    </rPh>
    <phoneticPr fontId="3"/>
  </si>
  <si>
    <t>秀明八千代</t>
    <rPh sb="0" eb="5">
      <t>シュウメイヤチヨ</t>
    </rPh>
    <phoneticPr fontId="3"/>
  </si>
  <si>
    <t>秀明八千代</t>
    <rPh sb="0" eb="2">
      <t>シュウメイ</t>
    </rPh>
    <rPh sb="2" eb="5">
      <t>ヤチヨ</t>
    </rPh>
    <phoneticPr fontId="3"/>
  </si>
  <si>
    <t>拓大紅陵</t>
    <rPh sb="0" eb="4">
      <t>タクダイコウリョウ</t>
    </rPh>
    <phoneticPr fontId="3"/>
  </si>
  <si>
    <t>村井慶太郎</t>
    <rPh sb="0" eb="2">
      <t>ムライ</t>
    </rPh>
    <rPh sb="2" eb="3">
      <t>ケイ</t>
    </rPh>
    <rPh sb="3" eb="5">
      <t>タロウ</t>
    </rPh>
    <phoneticPr fontId="3"/>
  </si>
  <si>
    <t>小杭海法</t>
    <rPh sb="0" eb="1">
      <t>チイ</t>
    </rPh>
    <rPh sb="1" eb="2">
      <t>クイ</t>
    </rPh>
    <rPh sb="2" eb="3">
      <t>ウミ</t>
    </rPh>
    <rPh sb="3" eb="4">
      <t>ホウ</t>
    </rPh>
    <phoneticPr fontId="3"/>
  </si>
  <si>
    <t>髙橋飛羽</t>
    <rPh sb="0" eb="2">
      <t>タカハシ</t>
    </rPh>
    <rPh sb="2" eb="3">
      <t>ト</t>
    </rPh>
    <rPh sb="3" eb="4">
      <t>ハネ</t>
    </rPh>
    <phoneticPr fontId="3"/>
  </si>
  <si>
    <t>河野将也</t>
    <rPh sb="0" eb="2">
      <t>カワノ</t>
    </rPh>
    <rPh sb="2" eb="4">
      <t>マサヤ</t>
    </rPh>
    <phoneticPr fontId="3"/>
  </si>
  <si>
    <t>堀颯拳</t>
    <rPh sb="0" eb="1">
      <t>ホリ</t>
    </rPh>
    <rPh sb="1" eb="2">
      <t>ハヤテ</t>
    </rPh>
    <rPh sb="2" eb="3">
      <t>コブシ</t>
    </rPh>
    <phoneticPr fontId="3"/>
  </si>
  <si>
    <t>北村優</t>
    <rPh sb="0" eb="2">
      <t>キタムラ</t>
    </rPh>
    <rPh sb="2" eb="3">
      <t>ユウ</t>
    </rPh>
    <phoneticPr fontId="3"/>
  </si>
  <si>
    <t>拓大紅陵</t>
    <rPh sb="0" eb="2">
      <t>タクダイ</t>
    </rPh>
    <rPh sb="2" eb="4">
      <t>コウリョウ</t>
    </rPh>
    <phoneticPr fontId="3"/>
  </si>
  <si>
    <t>池田慈恩</t>
    <rPh sb="0" eb="2">
      <t>イケダ</t>
    </rPh>
    <rPh sb="2" eb="4">
      <t>ジオン</t>
    </rPh>
    <phoneticPr fontId="3"/>
  </si>
  <si>
    <t>桑野寛太</t>
    <rPh sb="0" eb="2">
      <t>クワノ</t>
    </rPh>
    <rPh sb="2" eb="4">
      <t>カンタ</t>
    </rPh>
    <phoneticPr fontId="3"/>
  </si>
  <si>
    <t>加藤和真</t>
    <rPh sb="0" eb="2">
      <t>カトウ</t>
    </rPh>
    <rPh sb="2" eb="4">
      <t>カズマ</t>
    </rPh>
    <phoneticPr fontId="3"/>
  </si>
  <si>
    <t>池上凌</t>
    <rPh sb="0" eb="2">
      <t>イケガミ</t>
    </rPh>
    <rPh sb="2" eb="3">
      <t>リョウ</t>
    </rPh>
    <phoneticPr fontId="3"/>
  </si>
  <si>
    <t>熊川遼</t>
    <rPh sb="0" eb="2">
      <t>クマカワ</t>
    </rPh>
    <rPh sb="2" eb="3">
      <t>リョウ</t>
    </rPh>
    <phoneticPr fontId="3"/>
  </si>
  <si>
    <t>皆川貴彦</t>
    <rPh sb="0" eb="2">
      <t>ミナガワ</t>
    </rPh>
    <rPh sb="2" eb="4">
      <t>タカヒコ</t>
    </rPh>
    <phoneticPr fontId="3"/>
  </si>
  <si>
    <t>中村赳大</t>
    <rPh sb="0" eb="2">
      <t>ナカムラ</t>
    </rPh>
    <rPh sb="2" eb="3">
      <t>タケ</t>
    </rPh>
    <rPh sb="3" eb="4">
      <t>ダイ</t>
    </rPh>
    <phoneticPr fontId="3"/>
  </si>
  <si>
    <t>根本力也</t>
    <rPh sb="0" eb="2">
      <t>ネモト</t>
    </rPh>
    <rPh sb="2" eb="4">
      <t>リキヤ</t>
    </rPh>
    <phoneticPr fontId="3"/>
  </si>
  <si>
    <t>木津歩美</t>
    <rPh sb="0" eb="2">
      <t>キヅ</t>
    </rPh>
    <rPh sb="2" eb="4">
      <t>アユミ</t>
    </rPh>
    <phoneticPr fontId="3"/>
  </si>
  <si>
    <t>道本理央</t>
    <rPh sb="0" eb="2">
      <t>ドウモト</t>
    </rPh>
    <rPh sb="2" eb="4">
      <t>リオ</t>
    </rPh>
    <phoneticPr fontId="3"/>
  </si>
  <si>
    <t>岡本杏実</t>
    <rPh sb="0" eb="2">
      <t>オカモト</t>
    </rPh>
    <rPh sb="2" eb="4">
      <t>アミ</t>
    </rPh>
    <phoneticPr fontId="3"/>
  </si>
  <si>
    <t>仲琳央</t>
    <rPh sb="0" eb="1">
      <t>ナカ</t>
    </rPh>
    <rPh sb="1" eb="2">
      <t>リン</t>
    </rPh>
    <rPh sb="2" eb="3">
      <t>オウ</t>
    </rPh>
    <phoneticPr fontId="3"/>
  </si>
  <si>
    <t>鈴木香穂</t>
    <rPh sb="0" eb="2">
      <t>スズキ</t>
    </rPh>
    <rPh sb="2" eb="4">
      <t>カホ</t>
    </rPh>
    <phoneticPr fontId="3"/>
  </si>
  <si>
    <t>別府優衣果</t>
    <rPh sb="0" eb="2">
      <t>ベップ</t>
    </rPh>
    <rPh sb="2" eb="3">
      <t>ユウ</t>
    </rPh>
    <rPh sb="3" eb="4">
      <t>コロモ</t>
    </rPh>
    <rPh sb="4" eb="5">
      <t>カ</t>
    </rPh>
    <phoneticPr fontId="3"/>
  </si>
  <si>
    <t>第３位：</t>
    <rPh sb="0" eb="1">
      <t>ダイ</t>
    </rPh>
    <rPh sb="2" eb="3">
      <t>クライ</t>
    </rPh>
    <phoneticPr fontId="3"/>
  </si>
  <si>
    <t>準優勝：</t>
    <rPh sb="0" eb="3">
      <t>ジュンユウショウ</t>
    </rPh>
    <phoneticPr fontId="3"/>
  </si>
  <si>
    <t>総合優勝：</t>
    <rPh sb="0" eb="2">
      <t>ソウゴウ</t>
    </rPh>
    <rPh sb="2" eb="4">
      <t>ユウショウ</t>
    </rPh>
    <phoneticPr fontId="3"/>
  </si>
  <si>
    <t>B3</t>
    <phoneticPr fontId="3"/>
  </si>
  <si>
    <t>B5</t>
    <phoneticPr fontId="3"/>
  </si>
  <si>
    <t>日体大柏</t>
  </si>
  <si>
    <t>渋谷幕張</t>
  </si>
  <si>
    <t>長生　</t>
  </si>
  <si>
    <t>団体組</t>
    <rPh sb="0" eb="2">
      <t>ダンタイ</t>
    </rPh>
    <rPh sb="2" eb="3">
      <t>クミ</t>
    </rPh>
    <phoneticPr fontId="3"/>
  </si>
  <si>
    <t>1（15）</t>
    <phoneticPr fontId="3"/>
  </si>
  <si>
    <t>1（14）</t>
    <phoneticPr fontId="3"/>
  </si>
  <si>
    <t>平成３０年６月１６日（土）・１７日（日）</t>
    <rPh sb="0" eb="2">
      <t>ヘイセイ</t>
    </rPh>
    <rPh sb="4" eb="5">
      <t>ネンド</t>
    </rPh>
    <rPh sb="6" eb="7">
      <t>ガツ</t>
    </rPh>
    <rPh sb="9" eb="10">
      <t>ヒ</t>
    </rPh>
    <rPh sb="11" eb="12">
      <t>ツチ</t>
    </rPh>
    <rPh sb="16" eb="17">
      <t>ヒ</t>
    </rPh>
    <rPh sb="18" eb="19">
      <t>ニチ</t>
    </rPh>
    <phoneticPr fontId="3"/>
  </si>
  <si>
    <t>宮﨑光</t>
    <rPh sb="0" eb="2">
      <t>ミヤザキ</t>
    </rPh>
    <rPh sb="2" eb="3">
      <t>ヒカル</t>
    </rPh>
    <phoneticPr fontId="3"/>
  </si>
  <si>
    <t>※団体組手優勝校と個人種目１、２位の選手は岐阜県岐阜市で開催される全国高校総体に出場する。</t>
    <rPh sb="1" eb="3">
      <t>ダンタイ</t>
    </rPh>
    <rPh sb="3" eb="5">
      <t>クミテ</t>
    </rPh>
    <rPh sb="5" eb="8">
      <t>ユウショウコウ</t>
    </rPh>
    <rPh sb="9" eb="11">
      <t>コジン</t>
    </rPh>
    <rPh sb="11" eb="13">
      <t>シュモク</t>
    </rPh>
    <rPh sb="16" eb="17">
      <t>イ</t>
    </rPh>
    <rPh sb="18" eb="20">
      <t>センシュ</t>
    </rPh>
    <rPh sb="21" eb="24">
      <t>ギフケン</t>
    </rPh>
    <rPh sb="24" eb="27">
      <t>ギフシ</t>
    </rPh>
    <rPh sb="28" eb="30">
      <t>カイサイ</t>
    </rPh>
    <rPh sb="33" eb="35">
      <t>ゼンコク</t>
    </rPh>
    <rPh sb="35" eb="37">
      <t>コウコウ</t>
    </rPh>
    <rPh sb="37" eb="39">
      <t>ソウタイ</t>
    </rPh>
    <rPh sb="40" eb="42">
      <t>シュツジョウ</t>
    </rPh>
    <phoneticPr fontId="3"/>
  </si>
  <si>
    <t>宮﨑</t>
    <rPh sb="0" eb="2">
      <t>ミヤザキ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</si>
</sst>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 "/>
    <numFmt numFmtId="177" formatCode="0.00_);[Red]\(0.00\)"/>
    <numFmt numFmtId="178" formatCode="0_);[Red]\(0\)"/>
    <numFmt numFmtId="179" formatCode="0_ "/>
  </numFmts>
  <fonts count="35">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20"/>
      <name val="ＭＳ Ｐゴシック"/>
      <family val="3"/>
      <charset val="128"/>
    </font>
    <font>
      <sz val="14"/>
      <name val="ＭＳ Ｐゴシック"/>
      <family val="3"/>
      <charset val="128"/>
    </font>
    <font>
      <sz val="16"/>
      <name val="ＭＳ Ｐゴシック"/>
      <family val="3"/>
      <charset val="128"/>
    </font>
    <font>
      <sz val="12"/>
      <name val="ＭＳ Ｐゴシック"/>
      <family val="3"/>
      <charset val="128"/>
    </font>
    <font>
      <sz val="18"/>
      <name val="ＭＳ Ｐゴシック"/>
      <family val="3"/>
      <charset val="128"/>
    </font>
    <font>
      <sz val="11"/>
      <name val="ＭＳ Ｐゴシック"/>
      <family val="3"/>
      <charset val="128"/>
    </font>
    <font>
      <sz val="11"/>
      <color rgb="FFFF0000"/>
      <name val="ＭＳ Ｐゴシック"/>
      <family val="3"/>
      <charset val="128"/>
    </font>
    <font>
      <sz val="18"/>
      <color theme="1"/>
      <name val="ＭＳ Ｐゴシック"/>
      <family val="3"/>
      <charset val="128"/>
    </font>
    <font>
      <sz val="26"/>
      <color theme="1"/>
      <name val="ＭＳ Ｐゴシック"/>
      <family val="3"/>
      <charset val="128"/>
    </font>
    <font>
      <sz val="10"/>
      <color rgb="FFFF0000"/>
      <name val="ＭＳ Ｐゴシック"/>
      <family val="3"/>
      <charset val="128"/>
    </font>
    <font>
      <sz val="11"/>
      <color theme="0" tint="-0.499984740745262"/>
      <name val="ＭＳ Ｐゴシック"/>
      <family val="3"/>
      <charset val="128"/>
    </font>
    <font>
      <sz val="7"/>
      <name val="ＭＳ Ｐゴシック"/>
      <family val="3"/>
      <charset val="128"/>
    </font>
    <font>
      <b/>
      <sz val="16"/>
      <name val="ＭＳ Ｐゴシック"/>
      <family val="3"/>
      <charset val="128"/>
    </font>
    <font>
      <sz val="12"/>
      <color theme="0"/>
      <name val="ＭＳ Ｐゴシック"/>
      <family val="3"/>
      <charset val="128"/>
    </font>
    <font>
      <sz val="9"/>
      <color theme="0"/>
      <name val="ＭＳ Ｐゴシック"/>
      <family val="3"/>
      <charset val="128"/>
    </font>
    <font>
      <sz val="8"/>
      <color theme="0"/>
      <name val="ＭＳ Ｐゴシック"/>
      <family val="3"/>
      <charset val="128"/>
    </font>
    <font>
      <sz val="11"/>
      <color theme="0"/>
      <name val="ＭＳ Ｐゴシック"/>
      <family val="3"/>
      <charset val="128"/>
    </font>
    <font>
      <sz val="6"/>
      <name val="ＭＳ Ｐゴシック"/>
      <family val="2"/>
      <charset val="128"/>
      <scheme val="minor"/>
    </font>
    <font>
      <sz val="14"/>
      <color rgb="FFFF0000"/>
      <name val="ＭＳ Ｐゴシック"/>
      <family val="3"/>
      <charset val="128"/>
    </font>
    <font>
      <sz val="9"/>
      <color rgb="FFFF0000"/>
      <name val="ＭＳ Ｐゴシック"/>
      <family val="3"/>
      <charset val="128"/>
    </font>
    <font>
      <sz val="10"/>
      <color rgb="FFFF0000"/>
      <name val="ＭＳ Ｐゴシック"/>
      <family val="3"/>
      <charset val="128"/>
      <scheme val="minor"/>
    </font>
    <font>
      <sz val="12"/>
      <color rgb="FFFF0000"/>
      <name val="ＭＳ Ｐゴシック"/>
      <family val="3"/>
      <charset val="128"/>
    </font>
    <font>
      <sz val="14"/>
      <color theme="0"/>
      <name val="ＭＳ Ｐゴシック"/>
      <family val="3"/>
      <charset val="128"/>
    </font>
    <font>
      <sz val="6"/>
      <color theme="0"/>
      <name val="ＭＳ Ｐゴシック"/>
      <family val="3"/>
      <charset val="128"/>
    </font>
    <font>
      <sz val="8"/>
      <name val="ＭＳ Ｐ明朝"/>
      <family val="1"/>
      <charset val="128"/>
    </font>
    <font>
      <sz val="9"/>
      <name val="Arial"/>
      <family val="2"/>
    </font>
    <font>
      <sz val="8"/>
      <color rgb="FFFF0000"/>
      <name val="ＭＳ Ｐゴシック"/>
      <family val="3"/>
      <charset val="128"/>
    </font>
    <font>
      <sz val="6"/>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6" tint="0.7999816888943144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hair">
        <color indexed="64"/>
      </top>
      <bottom style="hair">
        <color indexed="64"/>
      </bottom>
      <diagonal/>
    </border>
    <border>
      <left/>
      <right/>
      <top style="hair">
        <color indexed="64"/>
      </top>
      <bottom/>
      <diagonal/>
    </border>
    <border>
      <left style="medium">
        <color indexed="64"/>
      </left>
      <right style="medium">
        <color indexed="64"/>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style="thin">
        <color indexed="64"/>
      </top>
      <bottom/>
      <diagonal/>
    </border>
    <border>
      <left/>
      <right/>
      <top/>
      <bottom style="hair">
        <color indexed="64"/>
      </bottom>
      <diagonal/>
    </border>
    <border>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medium">
        <color rgb="FFFF0000"/>
      </right>
      <top/>
      <bottom/>
      <diagonal/>
    </border>
    <border>
      <left style="hair">
        <color indexed="64"/>
      </left>
      <right/>
      <top/>
      <bottom style="thick">
        <color rgb="FFFF0000"/>
      </bottom>
      <diagonal/>
    </border>
    <border>
      <left style="hair">
        <color indexed="64"/>
      </left>
      <right style="thick">
        <color rgb="FFFF0000"/>
      </right>
      <top style="thick">
        <color rgb="FFFF0000"/>
      </top>
      <bottom/>
      <diagonal/>
    </border>
    <border>
      <left style="hair">
        <color indexed="64"/>
      </left>
      <right style="thick">
        <color rgb="FFFF0000"/>
      </right>
      <top/>
      <bottom style="thick">
        <color rgb="FFFF0000"/>
      </bottom>
      <diagonal/>
    </border>
    <border>
      <left style="thick">
        <color rgb="FFFF0000"/>
      </left>
      <right/>
      <top/>
      <bottom style="thick">
        <color rgb="FFFF0000"/>
      </bottom>
      <diagonal/>
    </border>
    <border>
      <left/>
      <right style="thick">
        <color rgb="FFFF0000"/>
      </right>
      <top style="thick">
        <color rgb="FFFF0000"/>
      </top>
      <bottom/>
      <diagonal/>
    </border>
    <border>
      <left/>
      <right style="thick">
        <color rgb="FFFF0000"/>
      </right>
      <top/>
      <bottom/>
      <diagonal/>
    </border>
    <border>
      <left/>
      <right style="thick">
        <color rgb="FFFF0000"/>
      </right>
      <top/>
      <bottom style="thick">
        <color rgb="FFFF0000"/>
      </bottom>
      <diagonal/>
    </border>
    <border>
      <left style="hair">
        <color indexed="64"/>
      </left>
      <right style="thick">
        <color rgb="FFFF0000"/>
      </right>
      <top/>
      <bottom/>
      <diagonal/>
    </border>
    <border>
      <left/>
      <right/>
      <top/>
      <bottom style="thick">
        <color rgb="FFFF0000"/>
      </bottom>
      <diagonal/>
    </border>
    <border>
      <left style="thick">
        <color rgb="FFFF0000"/>
      </left>
      <right style="medium">
        <color rgb="FFFF0000"/>
      </right>
      <top/>
      <bottom style="thick">
        <color rgb="FFFF0000"/>
      </bottom>
      <diagonal/>
    </border>
    <border>
      <left style="thick">
        <color rgb="FFFF0000"/>
      </left>
      <right style="thick">
        <color rgb="FFFF0000"/>
      </right>
      <top/>
      <bottom style="thick">
        <color rgb="FFFF0000"/>
      </bottom>
      <diagonal/>
    </border>
    <border>
      <left style="thick">
        <color rgb="FFFF0000"/>
      </left>
      <right/>
      <top style="thick">
        <color rgb="FFFF0000"/>
      </top>
      <bottom/>
      <diagonal/>
    </border>
    <border>
      <left/>
      <right/>
      <top style="thick">
        <color rgb="FFFF0000"/>
      </top>
      <bottom/>
      <diagonal/>
    </border>
    <border>
      <left style="thick">
        <color rgb="FFFF0000"/>
      </left>
      <right/>
      <top/>
      <bottom/>
      <diagonal/>
    </border>
    <border>
      <left style="thick">
        <color rgb="FFFF0000"/>
      </left>
      <right style="thick">
        <color rgb="FFFF0000"/>
      </right>
      <top/>
      <bottom/>
      <diagonal/>
    </border>
    <border>
      <left style="hair">
        <color indexed="64"/>
      </left>
      <right/>
      <top style="thick">
        <color rgb="FFFF0000"/>
      </top>
      <bottom/>
      <diagonal/>
    </border>
    <border>
      <left/>
      <right style="hair">
        <color indexed="64"/>
      </right>
      <top/>
      <bottom style="thick">
        <color rgb="FFFF0000"/>
      </bottom>
      <diagonal/>
    </border>
    <border>
      <left style="thick">
        <color rgb="FFFF0000"/>
      </left>
      <right style="hair">
        <color indexed="64"/>
      </right>
      <top/>
      <bottom style="thick">
        <color rgb="FFFF0000"/>
      </bottom>
      <diagonal/>
    </border>
    <border>
      <left/>
      <right style="thick">
        <color rgb="FFFF0000"/>
      </right>
      <top/>
      <bottom style="hair">
        <color indexed="64"/>
      </bottom>
      <diagonal/>
    </border>
    <border>
      <left style="thick">
        <color rgb="FFFF0000"/>
      </left>
      <right/>
      <top/>
      <bottom style="thin">
        <color auto="1"/>
      </bottom>
      <diagonal/>
    </border>
    <border>
      <left style="thin">
        <color auto="1"/>
      </left>
      <right style="thick">
        <color rgb="FFFF0000"/>
      </right>
      <top/>
      <bottom/>
      <diagonal/>
    </border>
    <border>
      <left/>
      <right style="thick">
        <color rgb="FFFF0000"/>
      </right>
      <top style="thin">
        <color auto="1"/>
      </top>
      <bottom/>
      <diagonal/>
    </border>
    <border>
      <left/>
      <right style="thick">
        <color rgb="FFFF0000"/>
      </right>
      <top/>
      <bottom style="thin">
        <color auto="1"/>
      </bottom>
      <diagonal/>
    </border>
    <border>
      <left style="thin">
        <color auto="1"/>
      </left>
      <right style="thick">
        <color rgb="FFFF0000"/>
      </right>
      <top style="thick">
        <color rgb="FFFF0000"/>
      </top>
      <bottom/>
      <diagonal/>
    </border>
    <border>
      <left style="thick">
        <color rgb="FFFF0000"/>
      </left>
      <right style="thin">
        <color auto="1"/>
      </right>
      <top/>
      <bottom style="thick">
        <color rgb="FFFF0000"/>
      </bottom>
      <diagonal/>
    </border>
    <border>
      <left style="thick">
        <color rgb="FFFF0000"/>
      </left>
      <right style="thin">
        <color indexed="64"/>
      </right>
      <top style="thick">
        <color rgb="FFFF0000"/>
      </top>
      <bottom/>
      <diagonal/>
    </border>
    <border>
      <left/>
      <right style="thin">
        <color indexed="64"/>
      </right>
      <top/>
      <bottom style="hair">
        <color indexed="64"/>
      </bottom>
      <diagonal/>
    </border>
    <border>
      <left style="thick">
        <color rgb="FFFF0000"/>
      </left>
      <right style="thin">
        <color indexed="64"/>
      </right>
      <top/>
      <bottom/>
      <diagonal/>
    </border>
    <border>
      <left/>
      <right style="thick">
        <color rgb="FFFF0000"/>
      </right>
      <top style="thin">
        <color theme="1"/>
      </top>
      <bottom/>
      <diagonal/>
    </border>
    <border>
      <left/>
      <right style="thin">
        <color theme="1"/>
      </right>
      <top style="thick">
        <color rgb="FFFF0000"/>
      </top>
      <bottom/>
      <diagonal/>
    </border>
    <border>
      <left/>
      <right style="thin">
        <color theme="1"/>
      </right>
      <top/>
      <bottom/>
      <diagonal/>
    </border>
    <border>
      <left style="thick">
        <color rgb="FFFF0000"/>
      </left>
      <right style="thick">
        <color rgb="FFFF0000"/>
      </right>
      <top style="thick">
        <color rgb="FFFF0000"/>
      </top>
      <bottom/>
      <diagonal/>
    </border>
    <border>
      <left style="thin">
        <color indexed="64"/>
      </left>
      <right style="thin">
        <color indexed="64"/>
      </right>
      <top/>
      <bottom style="thick">
        <color rgb="FFFF0000"/>
      </bottom>
      <diagonal/>
    </border>
  </borders>
  <cellStyleXfs count="1">
    <xf numFmtId="0" fontId="0" fillId="0" borderId="0"/>
  </cellStyleXfs>
  <cellXfs count="806">
    <xf numFmtId="0" fontId="0" fillId="0" borderId="0" xfId="0"/>
    <xf numFmtId="0" fontId="5" fillId="0" borderId="0" xfId="0" applyFont="1"/>
    <xf numFmtId="0" fontId="0" fillId="0" borderId="1" xfId="0" applyBorder="1" applyAlignment="1">
      <alignment horizontal="center" vertical="center"/>
    </xf>
    <xf numFmtId="0" fontId="0" fillId="0" borderId="0" xfId="0" applyBorder="1"/>
    <xf numFmtId="0" fontId="0" fillId="0" borderId="0" xfId="0" applyAlignment="1">
      <alignment horizontal="center"/>
    </xf>
    <xf numFmtId="0" fontId="0" fillId="0" borderId="0" xfId="0" applyAlignment="1"/>
    <xf numFmtId="0" fontId="0" fillId="0" borderId="1" xfId="0" applyBorder="1" applyAlignment="1">
      <alignment horizontal="center"/>
    </xf>
    <xf numFmtId="0" fontId="6" fillId="0" borderId="0" xfId="0" applyFont="1"/>
    <xf numFmtId="0" fontId="8" fillId="0" borderId="0" xfId="0" applyFont="1" applyAlignment="1">
      <alignment horizontal="center"/>
    </xf>
    <xf numFmtId="0" fontId="8" fillId="0" borderId="0" xfId="0" applyFont="1" applyAlignment="1">
      <alignment horizontal="distributed"/>
    </xf>
    <xf numFmtId="0" fontId="10" fillId="0" borderId="0" xfId="0" applyFont="1" applyAlignment="1">
      <alignment horizontal="center"/>
    </xf>
    <xf numFmtId="0" fontId="10" fillId="0" borderId="0" xfId="0" applyFont="1" applyBorder="1" applyAlignment="1">
      <alignment horizontal="center" vertical="center"/>
    </xf>
    <xf numFmtId="0" fontId="10" fillId="0" borderId="0" xfId="0" applyFont="1" applyBorder="1"/>
    <xf numFmtId="0" fontId="10" fillId="0" borderId="0" xfId="0" applyFont="1"/>
    <xf numFmtId="0" fontId="8" fillId="0" borderId="0" xfId="0" applyFont="1" applyBorder="1"/>
    <xf numFmtId="0" fontId="8" fillId="0" borderId="0" xfId="0" applyFont="1"/>
    <xf numFmtId="0" fontId="10" fillId="0" borderId="0" xfId="0" applyFont="1" applyAlignment="1">
      <alignment horizontal="right"/>
    </xf>
    <xf numFmtId="0" fontId="8" fillId="0" borderId="0" xfId="0" applyFont="1" applyAlignment="1">
      <alignment horizontal="right"/>
    </xf>
    <xf numFmtId="0" fontId="10" fillId="0" borderId="0" xfId="0" applyFont="1" applyAlignment="1"/>
    <xf numFmtId="0" fontId="2" fillId="0" borderId="0" xfId="0" applyFont="1"/>
    <xf numFmtId="0" fontId="6" fillId="0" borderId="0" xfId="0" applyFont="1" applyAlignment="1"/>
    <xf numFmtId="0" fontId="6" fillId="0" borderId="0" xfId="0" applyFont="1" applyAlignment="1">
      <alignment horizontal="center"/>
    </xf>
    <xf numFmtId="0" fontId="8" fillId="0" borderId="0" xfId="0" applyFont="1" applyAlignment="1">
      <alignment horizontal="left" vertical="center" indent="1"/>
    </xf>
    <xf numFmtId="0" fontId="6" fillId="0" borderId="0" xfId="0" applyFont="1" applyAlignment="1">
      <alignment horizontal="center" vertical="center"/>
    </xf>
    <xf numFmtId="0" fontId="2" fillId="0" borderId="0"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Alignment="1">
      <alignment horizontal="right"/>
    </xf>
    <xf numFmtId="0" fontId="5" fillId="0" borderId="0" xfId="0" applyFont="1" applyAlignment="1">
      <alignment horizontal="left"/>
    </xf>
    <xf numFmtId="0" fontId="10" fillId="0" borderId="0" xfId="0" applyFont="1" applyBorder="1" applyAlignment="1">
      <alignment horizontal="left"/>
    </xf>
    <xf numFmtId="0" fontId="6" fillId="0" borderId="0" xfId="0" applyFont="1" applyBorder="1" applyAlignment="1">
      <alignment horizontal="center" vertical="center"/>
    </xf>
    <xf numFmtId="0" fontId="5" fillId="0" borderId="0" xfId="0" applyFont="1" applyAlignment="1">
      <alignment horizontal="center"/>
    </xf>
    <xf numFmtId="177" fontId="6" fillId="0" borderId="0" xfId="0" applyNumberFormat="1" applyFont="1" applyAlignment="1">
      <alignment horizontal="center" vertical="center"/>
    </xf>
    <xf numFmtId="177" fontId="10" fillId="0" borderId="0" xfId="0" applyNumberFormat="1" applyFont="1" applyAlignment="1">
      <alignment horizontal="center" vertical="center"/>
    </xf>
    <xf numFmtId="177" fontId="0" fillId="0" borderId="0" xfId="0" applyNumberFormat="1" applyAlignment="1">
      <alignment horizontal="center" vertical="center"/>
    </xf>
    <xf numFmtId="0" fontId="5" fillId="0" borderId="0" xfId="0" applyFont="1" applyAlignment="1">
      <alignment horizontal="center" vertical="center"/>
    </xf>
    <xf numFmtId="0" fontId="4" fillId="0" borderId="0" xfId="0" applyFont="1" applyBorder="1" applyAlignment="1">
      <alignment horizontal="center"/>
    </xf>
    <xf numFmtId="0" fontId="8" fillId="0" borderId="0" xfId="0" applyFont="1" applyAlignment="1">
      <alignment shrinkToFit="1"/>
    </xf>
    <xf numFmtId="0" fontId="4" fillId="0" borderId="0" xfId="0" applyFont="1" applyFill="1" applyBorder="1" applyAlignment="1" applyProtection="1">
      <alignment horizontal="left" vertical="center"/>
    </xf>
    <xf numFmtId="0" fontId="5" fillId="0" borderId="0" xfId="0" applyFont="1" applyBorder="1"/>
    <xf numFmtId="0" fontId="10" fillId="0" borderId="0" xfId="0" applyFont="1" applyAlignment="1">
      <alignment horizontal="left"/>
    </xf>
    <xf numFmtId="0" fontId="9" fillId="0" borderId="0" xfId="0" applyFont="1" applyBorder="1" applyAlignment="1"/>
    <xf numFmtId="0" fontId="10" fillId="0" borderId="0" xfId="0" applyFont="1" applyBorder="1" applyAlignment="1">
      <alignment horizontal="center"/>
    </xf>
    <xf numFmtId="0" fontId="10" fillId="0" borderId="0" xfId="0" applyFont="1" applyBorder="1" applyAlignment="1"/>
    <xf numFmtId="0" fontId="8" fillId="0" borderId="0" xfId="0" applyFont="1" applyBorder="1" applyAlignment="1">
      <alignment horizontal="center" vertical="center"/>
    </xf>
    <xf numFmtId="0" fontId="10" fillId="0" borderId="1" xfId="0" applyFont="1" applyBorder="1" applyAlignment="1">
      <alignment horizontal="center" vertical="center"/>
    </xf>
    <xf numFmtId="177" fontId="10" fillId="0" borderId="1" xfId="0" applyNumberFormat="1" applyFont="1" applyBorder="1" applyAlignment="1">
      <alignment horizontal="center" vertical="center"/>
    </xf>
    <xf numFmtId="0" fontId="10" fillId="0" borderId="1" xfId="0" applyNumberFormat="1" applyFont="1" applyBorder="1" applyAlignment="1">
      <alignment horizontal="center" vertical="center"/>
    </xf>
    <xf numFmtId="0" fontId="8" fillId="0" borderId="0" xfId="0" applyFont="1" applyBorder="1" applyAlignment="1">
      <alignment horizontal="right"/>
    </xf>
    <xf numFmtId="0" fontId="8" fillId="0" borderId="0" xfId="0" applyFont="1" applyBorder="1" applyAlignment="1">
      <alignment horizontal="left"/>
    </xf>
    <xf numFmtId="0" fontId="8" fillId="0" borderId="0" xfId="0" applyFont="1" applyAlignment="1">
      <alignment horizontal="left"/>
    </xf>
    <xf numFmtId="0" fontId="0" fillId="0" borderId="0" xfId="0" applyBorder="1" applyAlignment="1"/>
    <xf numFmtId="0" fontId="5" fillId="0" borderId="0" xfId="0" applyFont="1" applyAlignment="1"/>
    <xf numFmtId="0" fontId="7" fillId="0" borderId="0" xfId="0" applyFont="1" applyAlignment="1"/>
    <xf numFmtId="0" fontId="0" fillId="0" borderId="0" xfId="0" applyFont="1"/>
    <xf numFmtId="0" fontId="6" fillId="0" borderId="0" xfId="0" applyFont="1" applyBorder="1" applyAlignment="1">
      <alignment vertical="center"/>
    </xf>
    <xf numFmtId="0" fontId="8" fillId="0" borderId="0" xfId="0" applyFont="1" applyBorder="1" applyAlignment="1">
      <alignment horizontal="right" vertical="center"/>
    </xf>
    <xf numFmtId="0" fontId="10" fillId="0" borderId="0" xfId="0" applyNumberFormat="1" applyFont="1" applyBorder="1" applyAlignment="1">
      <alignment horizontal="center" vertical="center"/>
    </xf>
    <xf numFmtId="0" fontId="10" fillId="0" borderId="7" xfId="0" applyFont="1" applyBorder="1" applyAlignment="1">
      <alignment horizontal="center" vertical="center"/>
    </xf>
    <xf numFmtId="177" fontId="10" fillId="0" borderId="7" xfId="0" applyNumberFormat="1" applyFont="1" applyBorder="1" applyAlignment="1">
      <alignment horizontal="center" vertical="center"/>
    </xf>
    <xf numFmtId="0" fontId="9" fillId="0" borderId="0" xfId="0" applyFont="1" applyBorder="1" applyAlignment="1">
      <alignment horizontal="right" vertical="center"/>
    </xf>
    <xf numFmtId="0" fontId="8" fillId="0" borderId="0" xfId="0" applyFont="1" applyBorder="1" applyAlignment="1"/>
    <xf numFmtId="0" fontId="6" fillId="0" borderId="0" xfId="0" applyFont="1" applyBorder="1"/>
    <xf numFmtId="177" fontId="0" fillId="0" borderId="0" xfId="0" applyNumberFormat="1" applyBorder="1" applyAlignment="1">
      <alignment horizontal="center" vertical="center"/>
    </xf>
    <xf numFmtId="0" fontId="6" fillId="0" borderId="0" xfId="0" applyFont="1" applyFill="1" applyBorder="1" applyAlignment="1">
      <alignment horizontal="center"/>
    </xf>
    <xf numFmtId="0" fontId="8" fillId="0" borderId="0" xfId="0" applyFont="1" applyAlignment="1">
      <alignment horizontal="left" vertical="center"/>
    </xf>
    <xf numFmtId="0" fontId="6" fillId="0" borderId="0" xfId="0" applyFont="1" applyAlignment="1">
      <alignment shrinkToFit="1"/>
    </xf>
    <xf numFmtId="0" fontId="6" fillId="0" borderId="0" xfId="0" applyFont="1" applyAlignment="1">
      <alignment horizontal="center" shrinkToFit="1"/>
    </xf>
    <xf numFmtId="0" fontId="6" fillId="0" borderId="0" xfId="0" applyFont="1" applyBorder="1" applyAlignment="1">
      <alignment horizontal="right" vertical="center"/>
    </xf>
    <xf numFmtId="0" fontId="6" fillId="0" borderId="0" xfId="0" applyFont="1" applyBorder="1" applyAlignment="1">
      <alignment horizontal="right"/>
    </xf>
    <xf numFmtId="0" fontId="6" fillId="0" borderId="0" xfId="0" applyFont="1" applyBorder="1" applyAlignment="1">
      <alignment horizontal="left" vertical="center"/>
    </xf>
    <xf numFmtId="0" fontId="6" fillId="0" borderId="0" xfId="0" applyFont="1" applyBorder="1" applyAlignment="1">
      <alignment horizontal="left"/>
    </xf>
    <xf numFmtId="0" fontId="6" fillId="0" borderId="0" xfId="0" applyFont="1" applyBorder="1" applyAlignment="1">
      <alignment horizontal="left" vertical="top"/>
    </xf>
    <xf numFmtId="0" fontId="6" fillId="0" borderId="0" xfId="0" applyFont="1" applyBorder="1" applyAlignment="1">
      <alignment horizontal="right" vertical="top"/>
    </xf>
    <xf numFmtId="0" fontId="6" fillId="0" borderId="0" xfId="0" applyFont="1" applyBorder="1" applyAlignment="1">
      <alignment shrinkToFit="1"/>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0" fontId="6" fillId="0" borderId="0" xfId="0" applyFont="1" applyAlignment="1">
      <alignment vertical="center"/>
    </xf>
    <xf numFmtId="0" fontId="9" fillId="0" borderId="0" xfId="0" applyFont="1" applyBorder="1" applyAlignment="1">
      <alignment horizontal="left" vertical="top"/>
    </xf>
    <xf numFmtId="0" fontId="6" fillId="0" borderId="1" xfId="0" applyFont="1" applyBorder="1" applyAlignment="1">
      <alignment horizontal="distributed" vertical="center"/>
    </xf>
    <xf numFmtId="0" fontId="6" fillId="0" borderId="0" xfId="0" applyFont="1" applyBorder="1" applyAlignment="1">
      <alignment horizontal="distributed" vertical="center"/>
    </xf>
    <xf numFmtId="0" fontId="6" fillId="0" borderId="0" xfId="0" applyFont="1" applyBorder="1" applyAlignment="1">
      <alignment horizontal="center" vertical="top"/>
    </xf>
    <xf numFmtId="0" fontId="4" fillId="0" borderId="0" xfId="0"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right" vertical="center"/>
    </xf>
    <xf numFmtId="0" fontId="4" fillId="0" borderId="0" xfId="0" applyFont="1" applyBorder="1"/>
    <xf numFmtId="0" fontId="4" fillId="0" borderId="0" xfId="0" applyFont="1" applyAlignment="1"/>
    <xf numFmtId="0" fontId="4" fillId="0" borderId="0" xfId="0" applyFont="1"/>
    <xf numFmtId="0" fontId="4" fillId="0" borderId="0" xfId="0" applyFont="1" applyBorder="1" applyAlignment="1">
      <alignment horizontal="right"/>
    </xf>
    <xf numFmtId="0" fontId="4" fillId="0" borderId="0" xfId="0" applyFont="1" applyBorder="1" applyAlignment="1">
      <alignment horizontal="left"/>
    </xf>
    <xf numFmtId="0" fontId="8" fillId="0" borderId="0" xfId="0" applyFont="1" applyAlignment="1">
      <alignment horizontal="distributed"/>
    </xf>
    <xf numFmtId="0" fontId="6" fillId="0" borderId="0" xfId="0" applyFont="1" applyAlignment="1"/>
    <xf numFmtId="0" fontId="0" fillId="0" borderId="0" xfId="0" applyAlignment="1">
      <alignment vertical="center"/>
    </xf>
    <xf numFmtId="0" fontId="11" fillId="0" borderId="0" xfId="0" applyFont="1" applyAlignment="1"/>
    <xf numFmtId="0" fontId="0" fillId="0" borderId="0" xfId="0" applyFill="1" applyAlignment="1">
      <alignment horizontal="center"/>
    </xf>
    <xf numFmtId="0" fontId="0" fillId="0" borderId="0" xfId="0" applyFont="1" applyAlignment="1"/>
    <xf numFmtId="0" fontId="0" fillId="0" borderId="0" xfId="0" applyAlignment="1">
      <alignment horizontal="left"/>
    </xf>
    <xf numFmtId="0" fontId="2" fillId="0" borderId="0" xfId="0" applyFont="1" applyAlignment="1">
      <alignment vertical="center"/>
    </xf>
    <xf numFmtId="0" fontId="0" fillId="0" borderId="0" xfId="0" applyFont="1" applyBorder="1" applyAlignment="1">
      <alignment horizontal="center" vertical="center"/>
    </xf>
    <xf numFmtId="0" fontId="6" fillId="0" borderId="2" xfId="0" applyFont="1" applyBorder="1" applyAlignment="1">
      <alignment horizontal="center" vertical="center"/>
    </xf>
    <xf numFmtId="0" fontId="0" fillId="0" borderId="0" xfId="0" applyBorder="1" applyAlignment="1">
      <alignment horizontal="center" vertical="center"/>
    </xf>
    <xf numFmtId="0" fontId="10" fillId="0" borderId="0" xfId="0" applyFont="1" applyBorder="1" applyAlignment="1">
      <alignment horizontal="distributed" vertical="center" shrinkToFit="1"/>
    </xf>
    <xf numFmtId="0" fontId="10" fillId="0" borderId="0" xfId="0" applyFont="1" applyBorder="1" applyAlignment="1">
      <alignment horizontal="center" vertical="center" wrapText="1"/>
    </xf>
    <xf numFmtId="0" fontId="5" fillId="0" borderId="1" xfId="0" applyFont="1" applyBorder="1" applyAlignment="1">
      <alignment horizontal="distributed" vertical="center"/>
    </xf>
    <xf numFmtId="0" fontId="5" fillId="0" borderId="0" xfId="0" applyFont="1" applyFill="1" applyBorder="1" applyAlignment="1" applyProtection="1">
      <alignment horizontal="left" vertical="center"/>
    </xf>
    <xf numFmtId="0" fontId="5" fillId="0" borderId="1" xfId="0" applyFont="1" applyBorder="1" applyAlignment="1">
      <alignment vertical="center"/>
    </xf>
    <xf numFmtId="0" fontId="5" fillId="0" borderId="0" xfId="0" applyFont="1" applyFill="1" applyBorder="1" applyAlignment="1" applyProtection="1">
      <alignment horizontal="center" vertical="center"/>
    </xf>
    <xf numFmtId="0" fontId="5" fillId="0" borderId="0" xfId="0" applyFont="1" applyBorder="1" applyAlignment="1">
      <alignment horizontal="distributed" vertical="center"/>
    </xf>
    <xf numFmtId="0" fontId="8" fillId="0" borderId="0" xfId="0" applyFont="1" applyAlignment="1"/>
    <xf numFmtId="0" fontId="8" fillId="0" borderId="0" xfId="0" applyFont="1" applyBorder="1" applyAlignment="1">
      <alignment vertical="center"/>
    </xf>
    <xf numFmtId="0" fontId="8" fillId="0" borderId="0" xfId="0" applyFont="1" applyBorder="1" applyAlignment="1">
      <alignment horizontal="left" vertical="center"/>
    </xf>
    <xf numFmtId="0" fontId="8" fillId="0" borderId="0" xfId="0" applyFont="1" applyAlignment="1">
      <alignment horizontal="center" vertical="center"/>
    </xf>
    <xf numFmtId="0" fontId="8" fillId="0" borderId="0" xfId="0" applyFont="1" applyAlignment="1"/>
    <xf numFmtId="0" fontId="8" fillId="0" borderId="0" xfId="0" applyFont="1" applyBorder="1" applyAlignment="1">
      <alignment horizontal="center" vertical="center"/>
    </xf>
    <xf numFmtId="0" fontId="8" fillId="0" borderId="0" xfId="0" applyFont="1" applyBorder="1" applyAlignment="1">
      <alignment horizontal="right" vertical="center"/>
    </xf>
    <xf numFmtId="0" fontId="5" fillId="0" borderId="0" xfId="0" applyFont="1" applyBorder="1" applyAlignment="1">
      <alignment horizontal="left"/>
    </xf>
    <xf numFmtId="0" fontId="6" fillId="0" borderId="0" xfId="0" applyFont="1" applyAlignment="1">
      <alignment horizontal="center" vertical="top"/>
    </xf>
    <xf numFmtId="0" fontId="0" fillId="0" borderId="1" xfId="0" applyFont="1" applyBorder="1" applyAlignment="1">
      <alignment horizontal="center" vertical="center"/>
    </xf>
    <xf numFmtId="0" fontId="0" fillId="0" borderId="0" xfId="0" applyAlignment="1">
      <alignment horizontal="right"/>
    </xf>
    <xf numFmtId="0" fontId="8" fillId="0" borderId="0" xfId="0" applyFont="1" applyAlignment="1">
      <alignment horizontal="center" vertical="center"/>
    </xf>
    <xf numFmtId="0" fontId="10" fillId="0" borderId="0" xfId="0" applyFont="1" applyAlignment="1">
      <alignment horizontal="center" vertical="center"/>
    </xf>
    <xf numFmtId="0" fontId="6" fillId="0" borderId="0" xfId="0" applyFont="1" applyAlignment="1">
      <alignment horizontal="center" vertical="center"/>
    </xf>
    <xf numFmtId="0" fontId="6" fillId="0" borderId="0" xfId="0" applyFont="1" applyBorder="1" applyAlignment="1">
      <alignment horizontal="center" vertical="center"/>
    </xf>
    <xf numFmtId="0" fontId="10" fillId="0" borderId="0" xfId="0" applyFont="1" applyBorder="1" applyAlignment="1">
      <alignment horizontal="center" vertical="center"/>
    </xf>
    <xf numFmtId="0" fontId="0" fillId="0" borderId="0" xfId="0" applyAlignment="1">
      <alignment horizontal="center" vertical="center"/>
    </xf>
    <xf numFmtId="0" fontId="8" fillId="0" borderId="0" xfId="0" applyFont="1" applyAlignment="1">
      <alignment horizontal="right" vertical="center"/>
    </xf>
    <xf numFmtId="0" fontId="8" fillId="0" borderId="0" xfId="0" applyFont="1" applyAlignment="1">
      <alignment vertical="center"/>
    </xf>
    <xf numFmtId="0" fontId="12" fillId="0" borderId="0" xfId="0" applyFont="1" applyAlignment="1">
      <alignment horizontal="center" vertical="center"/>
    </xf>
    <xf numFmtId="0" fontId="0" fillId="0" borderId="0" xfId="0" applyFill="1"/>
    <xf numFmtId="0" fontId="1" fillId="0" borderId="0" xfId="0" applyFont="1" applyAlignment="1">
      <alignment horizontal="center" vertical="center"/>
    </xf>
    <xf numFmtId="0" fontId="10" fillId="2" borderId="1" xfId="0" applyNumberFormat="1" applyFont="1" applyFill="1" applyBorder="1" applyAlignment="1">
      <alignment horizontal="center" vertical="center"/>
    </xf>
    <xf numFmtId="0" fontId="1" fillId="0" borderId="0" xfId="0" applyFont="1" applyBorder="1" applyAlignment="1">
      <alignment horizontal="center" vertical="center"/>
    </xf>
    <xf numFmtId="0" fontId="1" fillId="0" borderId="1" xfId="0" applyNumberFormat="1" applyFont="1" applyBorder="1" applyAlignment="1">
      <alignment horizontal="center" vertical="center"/>
    </xf>
    <xf numFmtId="177" fontId="1" fillId="0" borderId="0" xfId="0" applyNumberFormat="1" applyFont="1" applyBorder="1" applyAlignment="1">
      <alignment horizontal="center" vertical="center"/>
    </xf>
    <xf numFmtId="0" fontId="1" fillId="0" borderId="0" xfId="0" applyNumberFormat="1" applyFont="1" applyBorder="1" applyAlignment="1">
      <alignment horizontal="center" vertical="center"/>
    </xf>
    <xf numFmtId="0" fontId="1" fillId="0" borderId="0" xfId="0" applyFont="1" applyAlignment="1"/>
    <xf numFmtId="0" fontId="0" fillId="0" borderId="1" xfId="0" applyFont="1" applyFill="1" applyBorder="1" applyAlignment="1">
      <alignment horizontal="center" vertical="center"/>
    </xf>
    <xf numFmtId="0" fontId="16" fillId="0" borderId="0" xfId="0" applyFont="1" applyBorder="1" applyAlignment="1">
      <alignment horizontal="center" vertical="center"/>
    </xf>
    <xf numFmtId="0" fontId="16" fillId="0" borderId="0" xfId="0" applyFont="1" applyBorder="1" applyAlignment="1">
      <alignment horizontal="distributed" vertical="center"/>
    </xf>
    <xf numFmtId="176" fontId="1" fillId="0" borderId="0" xfId="0" applyNumberFormat="1" applyFont="1" applyBorder="1" applyAlignment="1">
      <alignment horizontal="center" vertical="center"/>
    </xf>
    <xf numFmtId="0" fontId="17" fillId="0" borderId="0" xfId="0" applyFont="1" applyBorder="1" applyAlignment="1">
      <alignment horizontal="center" vertical="center"/>
    </xf>
    <xf numFmtId="177" fontId="1" fillId="0" borderId="0" xfId="0" applyNumberFormat="1" applyFont="1" applyAlignment="1">
      <alignment horizontal="center" vertical="center"/>
    </xf>
    <xf numFmtId="0" fontId="0" fillId="0" borderId="0" xfId="0" applyFill="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0" fillId="0" borderId="0" xfId="0"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Alignment="1">
      <alignment horizontal="center" vertical="center" shrinkToFit="1"/>
    </xf>
    <xf numFmtId="0" fontId="1" fillId="0" borderId="0" xfId="0" applyFont="1"/>
    <xf numFmtId="0" fontId="1" fillId="0" borderId="0" xfId="0" applyFont="1" applyBorder="1" applyAlignment="1">
      <alignment horizontal="center"/>
    </xf>
    <xf numFmtId="0" fontId="4" fillId="0" borderId="0" xfId="0" applyFont="1" applyBorder="1" applyAlignment="1">
      <alignment horizontal="center" vertical="center"/>
    </xf>
    <xf numFmtId="0" fontId="18" fillId="0" borderId="0" xfId="0" applyFont="1" applyBorder="1" applyAlignment="1">
      <alignment vertical="center"/>
    </xf>
    <xf numFmtId="0" fontId="18" fillId="0" borderId="0" xfId="0" applyFont="1" applyBorder="1" applyAlignment="1">
      <alignment horizontal="left"/>
    </xf>
    <xf numFmtId="0" fontId="18" fillId="0" borderId="0" xfId="0" applyFont="1" applyBorder="1" applyAlignment="1">
      <alignment horizontal="left" vertical="center"/>
    </xf>
    <xf numFmtId="0" fontId="18" fillId="0" borderId="0" xfId="0" applyFont="1" applyBorder="1" applyAlignment="1">
      <alignment horizontal="right"/>
    </xf>
    <xf numFmtId="0" fontId="1" fillId="0" borderId="0" xfId="0" applyFont="1" applyBorder="1"/>
    <xf numFmtId="0" fontId="3" fillId="0" borderId="0" xfId="0" applyFont="1" applyBorder="1" applyAlignment="1">
      <alignment horizontal="right"/>
    </xf>
    <xf numFmtId="0" fontId="6" fillId="0" borderId="0" xfId="0" applyFont="1" applyBorder="1" applyAlignment="1">
      <alignment vertical="center" shrinkToFit="1"/>
    </xf>
    <xf numFmtId="0" fontId="6" fillId="0" borderId="0" xfId="0" applyFont="1" applyBorder="1" applyAlignment="1"/>
    <xf numFmtId="0" fontId="8" fillId="0" borderId="0" xfId="0" applyFont="1" applyFill="1" applyBorder="1"/>
    <xf numFmtId="0" fontId="6" fillId="0" borderId="0" xfId="0" applyFont="1" applyFill="1" applyBorder="1" applyAlignment="1">
      <alignment horizontal="right"/>
    </xf>
    <xf numFmtId="0" fontId="6" fillId="0" borderId="0" xfId="0" applyFont="1" applyFill="1" applyBorder="1" applyAlignment="1"/>
    <xf numFmtId="0" fontId="8" fillId="0" borderId="0" xfId="0" applyFont="1" applyBorder="1" applyAlignment="1">
      <alignment shrinkToFit="1"/>
    </xf>
    <xf numFmtId="0" fontId="8" fillId="0" borderId="0" xfId="0" applyFont="1" applyFill="1" applyBorder="1" applyAlignment="1"/>
    <xf numFmtId="0" fontId="6" fillId="0" borderId="0" xfId="0" applyFont="1" applyFill="1" applyBorder="1"/>
    <xf numFmtId="0" fontId="8" fillId="0" borderId="0" xfId="0" applyFont="1" applyFill="1" applyBorder="1" applyAlignment="1">
      <alignment horizontal="right"/>
    </xf>
    <xf numFmtId="0" fontId="8" fillId="0" borderId="0" xfId="0" applyFont="1" applyFill="1" applyBorder="1" applyAlignment="1">
      <alignment shrinkToFit="1"/>
    </xf>
    <xf numFmtId="0" fontId="18" fillId="0" borderId="0" xfId="0" applyFont="1" applyBorder="1" applyAlignment="1"/>
    <xf numFmtId="0" fontId="5" fillId="0" borderId="1" xfId="0" applyFont="1" applyBorder="1" applyAlignment="1">
      <alignment horizontal="center" vertical="center"/>
    </xf>
    <xf numFmtId="0" fontId="8" fillId="0" borderId="0" xfId="0" applyFont="1" applyBorder="1" applyAlignment="1">
      <alignment horizontal="right" vertical="center"/>
    </xf>
    <xf numFmtId="0" fontId="8" fillId="0" borderId="0" xfId="0" quotePrefix="1" applyFont="1" applyBorder="1"/>
    <xf numFmtId="0" fontId="16" fillId="0" borderId="0" xfId="0" applyFont="1" applyBorder="1" applyAlignment="1">
      <alignment horizontal="distributed" vertical="center"/>
    </xf>
    <xf numFmtId="0" fontId="4" fillId="0" borderId="0" xfId="0" applyFont="1" applyAlignment="1">
      <alignment horizontal="left"/>
    </xf>
    <xf numFmtId="0" fontId="0" fillId="0" borderId="0" xfId="0" applyFill="1" applyAlignment="1">
      <alignment horizontal="left"/>
    </xf>
    <xf numFmtId="0" fontId="6" fillId="0" borderId="0" xfId="0" applyFont="1" applyFill="1"/>
    <xf numFmtId="0" fontId="0" fillId="0" borderId="0" xfId="0" applyFont="1" applyFill="1" applyAlignment="1"/>
    <xf numFmtId="0" fontId="0" fillId="0" borderId="0" xfId="0" applyFont="1" applyFill="1"/>
    <xf numFmtId="179" fontId="1" fillId="0" borderId="0" xfId="0" applyNumberFormat="1" applyFont="1" applyBorder="1" applyAlignment="1">
      <alignment horizontal="center" vertical="center"/>
    </xf>
    <xf numFmtId="0" fontId="4" fillId="0" borderId="0" xfId="0" applyFont="1" applyAlignment="1">
      <alignment horizontal="center" vertical="center"/>
    </xf>
    <xf numFmtId="0" fontId="8" fillId="0" borderId="0" xfId="0" applyFont="1" applyAlignment="1">
      <alignment horizontal="center"/>
    </xf>
    <xf numFmtId="0" fontId="6" fillId="0" borderId="0" xfId="0" applyFont="1" applyAlignment="1">
      <alignment horizontal="right" vertical="center"/>
    </xf>
    <xf numFmtId="0" fontId="13" fillId="0" borderId="0" xfId="0" applyFont="1" applyAlignment="1">
      <alignment horizontal="center"/>
    </xf>
    <xf numFmtId="0" fontId="0" fillId="0" borderId="0" xfId="0" applyAlignment="1">
      <alignment horizontal="right"/>
    </xf>
    <xf numFmtId="0" fontId="0" fillId="0" borderId="0" xfId="0" applyAlignment="1"/>
    <xf numFmtId="0" fontId="0" fillId="0" borderId="0" xfId="0" applyFont="1" applyAlignment="1">
      <alignment vertical="center"/>
    </xf>
    <xf numFmtId="0" fontId="16" fillId="0" borderId="0"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horizontal="center" vertical="center"/>
    </xf>
    <xf numFmtId="0" fontId="8" fillId="0" borderId="12" xfId="0" applyFont="1" applyBorder="1"/>
    <xf numFmtId="0" fontId="0" fillId="0" borderId="2" xfId="0" applyFont="1" applyBorder="1" applyAlignment="1">
      <alignment horizontal="center" vertical="center"/>
    </xf>
    <xf numFmtId="0" fontId="10" fillId="0" borderId="1" xfId="0" applyFont="1" applyFill="1" applyBorder="1" applyAlignment="1">
      <alignment horizontal="distributed" vertical="center"/>
    </xf>
    <xf numFmtId="0" fontId="10" fillId="0" borderId="0" xfId="0" applyFont="1" applyFill="1" applyBorder="1" applyAlignment="1">
      <alignment horizontal="distributed" vertical="center"/>
    </xf>
    <xf numFmtId="0" fontId="10" fillId="0" borderId="0" xfId="0" applyFont="1" applyFill="1" applyBorder="1" applyAlignment="1">
      <alignment horizontal="center" vertical="center"/>
    </xf>
    <xf numFmtId="0" fontId="6" fillId="0" borderId="1" xfId="0" applyNumberFormat="1" applyFont="1" applyFill="1" applyBorder="1" applyAlignment="1">
      <alignment horizontal="left" vertical="center"/>
    </xf>
    <xf numFmtId="178" fontId="6" fillId="0" borderId="1" xfId="0" applyNumberFormat="1" applyFont="1" applyFill="1" applyBorder="1" applyAlignment="1">
      <alignment horizontal="left" vertical="center"/>
    </xf>
    <xf numFmtId="177" fontId="10" fillId="0" borderId="1" xfId="0" applyNumberFormat="1" applyFont="1" applyFill="1" applyBorder="1" applyAlignment="1">
      <alignment horizontal="left" vertical="center"/>
    </xf>
    <xf numFmtId="0" fontId="6" fillId="0" borderId="1" xfId="0" applyFont="1" applyFill="1" applyBorder="1" applyAlignment="1">
      <alignment horizontal="distributed" vertical="center"/>
    </xf>
    <xf numFmtId="0" fontId="10" fillId="0" borderId="0" xfId="0" applyFont="1" applyFill="1" applyBorder="1" applyAlignment="1">
      <alignment horizontal="center" vertical="center" wrapText="1"/>
    </xf>
    <xf numFmtId="0" fontId="0" fillId="0" borderId="1" xfId="0" applyFont="1" applyFill="1" applyBorder="1" applyAlignment="1">
      <alignment horizontal="distributed" vertical="center"/>
    </xf>
    <xf numFmtId="0" fontId="0" fillId="0" borderId="1" xfId="0" applyFont="1" applyFill="1" applyBorder="1" applyAlignment="1">
      <alignment horizontal="distributed" vertical="distributed"/>
    </xf>
    <xf numFmtId="0" fontId="6" fillId="0" borderId="0" xfId="0" applyFont="1" applyBorder="1" applyAlignment="1">
      <alignment horizontal="center" vertical="center"/>
    </xf>
    <xf numFmtId="0" fontId="6" fillId="0" borderId="0" xfId="0" applyFont="1" applyAlignment="1">
      <alignment horizontal="center"/>
    </xf>
    <xf numFmtId="0" fontId="6" fillId="0" borderId="0" xfId="0" applyFont="1" applyBorder="1" applyAlignment="1">
      <alignment horizontal="center" vertical="center" shrinkToFit="1"/>
    </xf>
    <xf numFmtId="0" fontId="5" fillId="0" borderId="0" xfId="0" applyFont="1" applyBorder="1" applyAlignment="1">
      <alignment horizontal="left" vertical="center"/>
    </xf>
    <xf numFmtId="0" fontId="0" fillId="0" borderId="0" xfId="0" applyAlignment="1">
      <alignment horizontal="center" vertical="center"/>
    </xf>
    <xf numFmtId="0" fontId="0" fillId="0" borderId="0" xfId="0" applyFont="1" applyFill="1" applyBorder="1" applyAlignment="1">
      <alignment horizontal="left" vertical="center"/>
    </xf>
    <xf numFmtId="0" fontId="0" fillId="0" borderId="0" xfId="0" applyFont="1" applyBorder="1"/>
    <xf numFmtId="0" fontId="1" fillId="0" borderId="1" xfId="0" applyFont="1" applyBorder="1" applyAlignment="1">
      <alignment horizontal="distributed" vertical="center"/>
    </xf>
    <xf numFmtId="0" fontId="1" fillId="0" borderId="0" xfId="0" applyFont="1" applyBorder="1" applyAlignment="1">
      <alignment horizontal="distributed" vertical="center"/>
    </xf>
    <xf numFmtId="0" fontId="1" fillId="0" borderId="0" xfId="0" applyFont="1" applyAlignment="1">
      <alignment horizontal="distributed" vertical="center"/>
    </xf>
    <xf numFmtId="0" fontId="0" fillId="0" borderId="0" xfId="0" applyBorder="1" applyAlignment="1">
      <alignment vertical="center"/>
    </xf>
    <xf numFmtId="0" fontId="2" fillId="0" borderId="3" xfId="0" applyFont="1" applyBorder="1" applyAlignment="1">
      <alignment horizontal="distributed"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12" fillId="0" borderId="0" xfId="0" applyFont="1" applyAlignment="1">
      <alignment vertical="center"/>
    </xf>
    <xf numFmtId="0" fontId="12" fillId="0" borderId="3" xfId="0" applyFont="1" applyBorder="1" applyAlignment="1">
      <alignment horizontal="distributed"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1"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 xfId="0" applyFont="1" applyBorder="1" applyAlignment="1">
      <alignment horizontal="center" vertical="center"/>
    </xf>
    <xf numFmtId="0" fontId="10" fillId="0" borderId="0" xfId="0" applyFont="1" applyAlignment="1">
      <alignment vertical="center"/>
    </xf>
    <xf numFmtId="0" fontId="10" fillId="0" borderId="0" xfId="0" applyFont="1" applyAlignment="1">
      <alignment horizontal="right" vertical="center"/>
    </xf>
    <xf numFmtId="0" fontId="12" fillId="0" borderId="0" xfId="0" applyFont="1" applyFill="1" applyBorder="1" applyAlignment="1">
      <alignment horizontal="distributed"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0" fontId="12" fillId="0" borderId="3" xfId="0" applyFont="1" applyFill="1" applyBorder="1" applyAlignment="1">
      <alignment horizontal="distributed" vertical="center"/>
    </xf>
    <xf numFmtId="0" fontId="12" fillId="0" borderId="25" xfId="0" applyFont="1" applyBorder="1" applyAlignment="1">
      <alignment horizontal="center" vertical="center"/>
    </xf>
    <xf numFmtId="0" fontId="12" fillId="0" borderId="2" xfId="0" applyFont="1" applyFill="1" applyBorder="1" applyAlignment="1">
      <alignment horizontal="center" vertical="center"/>
    </xf>
    <xf numFmtId="0" fontId="6" fillId="0" borderId="26" xfId="0" applyFont="1" applyBorder="1" applyAlignment="1">
      <alignment horizontal="center" vertical="center"/>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12" fillId="0" borderId="0" xfId="0" applyFont="1" applyBorder="1" applyAlignment="1">
      <alignment horizontal="distributed" vertical="center"/>
    </xf>
    <xf numFmtId="0" fontId="12" fillId="0" borderId="1" xfId="0" applyFont="1" applyBorder="1" applyAlignment="1">
      <alignment horizontal="distributed" vertical="center"/>
    </xf>
    <xf numFmtId="0" fontId="12" fillId="0" borderId="0" xfId="0" applyFont="1" applyAlignment="1">
      <alignment horizontal="distributed" vertical="center"/>
    </xf>
    <xf numFmtId="0" fontId="12" fillId="0" borderId="6" xfId="0" applyFont="1" applyBorder="1" applyAlignment="1">
      <alignment horizontal="center" vertical="center"/>
    </xf>
    <xf numFmtId="0" fontId="0" fillId="0" borderId="5" xfId="0" applyBorder="1" applyAlignment="1">
      <alignment vertical="center"/>
    </xf>
    <xf numFmtId="0" fontId="0" fillId="0" borderId="11"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2" xfId="0" applyBorder="1" applyAlignment="1">
      <alignment vertical="center"/>
    </xf>
    <xf numFmtId="0" fontId="0" fillId="0" borderId="8"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0" xfId="0" applyFont="1" applyAlignment="1">
      <alignment horizontal="right"/>
    </xf>
    <xf numFmtId="0" fontId="5" fillId="0" borderId="0" xfId="0" applyFont="1" applyBorder="1" applyAlignment="1">
      <alignment horizontal="center"/>
    </xf>
    <xf numFmtId="0" fontId="4" fillId="0" borderId="0" xfId="0" applyFont="1" applyAlignment="1">
      <alignment horizontal="center" vertical="center" wrapText="1"/>
    </xf>
    <xf numFmtId="0" fontId="4" fillId="0" borderId="0" xfId="0" applyFont="1" applyAlignment="1">
      <alignment vertical="center"/>
    </xf>
    <xf numFmtId="0" fontId="4" fillId="0" borderId="0" xfId="0" applyFont="1" applyBorder="1" applyAlignment="1">
      <alignment horizontal="center" vertical="center" shrinkToFit="1"/>
    </xf>
    <xf numFmtId="0" fontId="8" fillId="0" borderId="0" xfId="0" applyFont="1" applyFill="1" applyBorder="1" applyAlignment="1">
      <alignment horizontal="center"/>
    </xf>
    <xf numFmtId="0" fontId="8" fillId="0" borderId="0" xfId="0" applyFont="1" applyBorder="1" applyAlignment="1">
      <alignment horizontal="center" vertical="center"/>
    </xf>
    <xf numFmtId="0" fontId="8" fillId="0" borderId="0" xfId="0" applyFont="1" applyAlignment="1">
      <alignment horizontal="center" vertical="center"/>
    </xf>
    <xf numFmtId="0" fontId="0" fillId="0" borderId="0" xfId="0" applyAlignment="1"/>
    <xf numFmtId="0" fontId="0" fillId="0" borderId="0" xfId="0" applyFont="1" applyAlignment="1">
      <alignment horizontal="center" vertical="center"/>
    </xf>
    <xf numFmtId="0" fontId="0" fillId="0" borderId="0" xfId="0" applyFont="1" applyAlignment="1">
      <alignment vertical="center"/>
    </xf>
    <xf numFmtId="0" fontId="6" fillId="0" borderId="0"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Fill="1" applyBorder="1" applyAlignment="1" applyProtection="1">
      <alignment horizontal="center" vertical="center"/>
    </xf>
    <xf numFmtId="0" fontId="6" fillId="0" borderId="0" xfId="0" applyFont="1" applyAlignment="1">
      <alignment horizontal="center"/>
    </xf>
    <xf numFmtId="0" fontId="10" fillId="0" borderId="0" xfId="0" applyFont="1" applyBorder="1" applyAlignment="1">
      <alignment horizontal="center" vertical="center"/>
    </xf>
    <xf numFmtId="0" fontId="10" fillId="0" borderId="1" xfId="0" applyFont="1" applyBorder="1" applyAlignment="1">
      <alignment horizontal="center" vertical="center"/>
    </xf>
    <xf numFmtId="0" fontId="10" fillId="0" borderId="29" xfId="0" applyFont="1" applyBorder="1" applyAlignment="1">
      <alignment horizontal="distributed" vertical="center"/>
    </xf>
    <xf numFmtId="0" fontId="10" fillId="0" borderId="24" xfId="0" applyFont="1" applyBorder="1" applyAlignment="1">
      <alignment horizontal="center" vertical="center"/>
    </xf>
    <xf numFmtId="0" fontId="0" fillId="0" borderId="0" xfId="0" applyFill="1" applyAlignment="1">
      <alignment horizontal="right"/>
    </xf>
    <xf numFmtId="0" fontId="4" fillId="0" borderId="0" xfId="0" applyFont="1" applyBorder="1" applyAlignment="1">
      <alignment horizontal="center" vertical="center"/>
    </xf>
    <xf numFmtId="0" fontId="10" fillId="0" borderId="0" xfId="0" applyFont="1" applyBorder="1" applyAlignment="1">
      <alignment horizontal="distributed" vertical="center"/>
    </xf>
    <xf numFmtId="0" fontId="0" fillId="0" borderId="1" xfId="0" applyFont="1" applyBorder="1" applyAlignment="1">
      <alignment horizontal="distributed" vertical="center"/>
    </xf>
    <xf numFmtId="0" fontId="20" fillId="0" borderId="0" xfId="0" applyFont="1" applyFill="1" applyBorder="1" applyAlignment="1">
      <alignment horizontal="center" vertical="center"/>
    </xf>
    <xf numFmtId="0" fontId="20" fillId="0" borderId="0" xfId="0" applyNumberFormat="1" applyFont="1" applyFill="1" applyBorder="1" applyAlignment="1">
      <alignment horizontal="center" vertical="center"/>
    </xf>
    <xf numFmtId="0" fontId="21" fillId="0" borderId="0" xfId="0" applyNumberFormat="1" applyFont="1" applyFill="1" applyBorder="1" applyAlignment="1">
      <alignment horizontal="center" vertical="center"/>
    </xf>
    <xf numFmtId="0" fontId="22" fillId="0" borderId="0" xfId="0" applyFont="1" applyAlignment="1">
      <alignment horizontal="center" vertical="center"/>
    </xf>
    <xf numFmtId="2" fontId="1" fillId="0" borderId="0" xfId="0" applyNumberFormat="1" applyFont="1" applyBorder="1" applyAlignment="1">
      <alignment horizontal="center" vertical="center"/>
    </xf>
    <xf numFmtId="0" fontId="23" fillId="0" borderId="0" xfId="0" applyNumberFormat="1" applyFont="1" applyFill="1" applyBorder="1" applyAlignment="1">
      <alignment horizontal="center" vertical="center"/>
    </xf>
    <xf numFmtId="177" fontId="23" fillId="0" borderId="0" xfId="0" applyNumberFormat="1" applyFont="1" applyFill="1" applyBorder="1" applyAlignment="1">
      <alignment horizontal="center" vertical="center"/>
    </xf>
    <xf numFmtId="0" fontId="20" fillId="0" borderId="0" xfId="0" applyFont="1" applyBorder="1" applyAlignment="1">
      <alignment horizontal="center" vertical="center"/>
    </xf>
    <xf numFmtId="0" fontId="23" fillId="0" borderId="0" xfId="0" applyNumberFormat="1" applyFont="1" applyBorder="1" applyAlignment="1">
      <alignment horizontal="center" vertical="center"/>
    </xf>
    <xf numFmtId="0" fontId="20" fillId="0" borderId="0" xfId="0" applyNumberFormat="1" applyFont="1" applyBorder="1" applyAlignment="1">
      <alignment horizontal="center" vertical="center"/>
    </xf>
    <xf numFmtId="177" fontId="23" fillId="0" borderId="0" xfId="0" applyNumberFormat="1" applyFont="1" applyBorder="1" applyAlignment="1">
      <alignment horizontal="center" vertical="center"/>
    </xf>
    <xf numFmtId="0" fontId="21" fillId="0" borderId="0" xfId="0" applyNumberFormat="1" applyFont="1" applyBorder="1" applyAlignment="1">
      <alignment horizontal="center" vertical="center"/>
    </xf>
    <xf numFmtId="0" fontId="6" fillId="0" borderId="1" xfId="0" applyFont="1" applyBorder="1" applyAlignment="1">
      <alignment horizontal="center" vertical="center" wrapText="1"/>
    </xf>
    <xf numFmtId="0" fontId="0" fillId="0" borderId="9" xfId="0" applyBorder="1"/>
    <xf numFmtId="0" fontId="18" fillId="0" borderId="0" xfId="0" applyFont="1"/>
    <xf numFmtId="0" fontId="18" fillId="0" borderId="0" xfId="0" applyFont="1" applyAlignment="1">
      <alignment horizontal="left" vertical="center"/>
    </xf>
    <xf numFmtId="0" fontId="18" fillId="0" borderId="0" xfId="0" applyFont="1" applyAlignment="1">
      <alignment horizontal="right"/>
    </xf>
    <xf numFmtId="0" fontId="18" fillId="0" borderId="0" xfId="0" applyFont="1" applyFill="1" applyBorder="1" applyAlignment="1" applyProtection="1">
      <alignment horizontal="left" vertical="center"/>
    </xf>
    <xf numFmtId="0" fontId="18" fillId="0" borderId="0" xfId="0" applyFont="1" applyFill="1" applyBorder="1" applyAlignment="1" applyProtection="1">
      <alignment horizontal="left"/>
    </xf>
    <xf numFmtId="0" fontId="10" fillId="0" borderId="1"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xf numFmtId="0" fontId="8" fillId="0" borderId="0" xfId="0" applyFont="1" applyAlignment="1">
      <alignment vertical="center"/>
    </xf>
    <xf numFmtId="0" fontId="8" fillId="0" borderId="0" xfId="0" applyFont="1" applyBorder="1" applyAlignment="1">
      <alignment horizontal="center" vertical="center"/>
    </xf>
    <xf numFmtId="0" fontId="8" fillId="0" borderId="0" xfId="0" applyFont="1" applyBorder="1" applyAlignment="1">
      <alignment horizontal="right" vertical="center"/>
    </xf>
    <xf numFmtId="0" fontId="0" fillId="0" borderId="0" xfId="0" applyFont="1" applyFill="1" applyAlignment="1">
      <alignment horizontal="center"/>
    </xf>
    <xf numFmtId="0" fontId="0" fillId="0" borderId="3" xfId="0" applyFont="1" applyBorder="1" applyAlignment="1">
      <alignment horizontal="distributed"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 xfId="0" applyFont="1" applyBorder="1" applyAlignment="1">
      <alignment horizontal="center" vertical="center"/>
    </xf>
    <xf numFmtId="0" fontId="18" fillId="0" borderId="1" xfId="0" applyFont="1" applyBorder="1" applyAlignment="1">
      <alignment horizontal="center" vertical="center"/>
    </xf>
    <xf numFmtId="0" fontId="8" fillId="0" borderId="0" xfId="0" applyFont="1" applyAlignment="1">
      <alignment horizontal="center"/>
    </xf>
    <xf numFmtId="0" fontId="8" fillId="0" borderId="0" xfId="0" applyFont="1" applyAlignment="1"/>
    <xf numFmtId="0" fontId="8" fillId="0" borderId="0" xfId="0" applyFont="1" applyAlignment="1">
      <alignment vertical="center"/>
    </xf>
    <xf numFmtId="0" fontId="5" fillId="0" borderId="6" xfId="0" applyFont="1" applyBorder="1" applyAlignment="1">
      <alignment horizontal="left" vertical="center"/>
    </xf>
    <xf numFmtId="0" fontId="0" fillId="0" borderId="0" xfId="0" applyFont="1" applyAlignment="1">
      <alignment horizontal="distributed"/>
    </xf>
    <xf numFmtId="0" fontId="8" fillId="0" borderId="0" xfId="0" applyFont="1" applyAlignment="1"/>
    <xf numFmtId="0" fontId="0" fillId="0" borderId="0" xfId="0" applyAlignment="1"/>
    <xf numFmtId="0" fontId="0" fillId="0" borderId="0" xfId="0" applyFont="1" applyAlignment="1">
      <alignment horizontal="center"/>
    </xf>
    <xf numFmtId="0" fontId="0" fillId="0" borderId="0" xfId="0" applyAlignment="1">
      <alignment horizontal="center"/>
    </xf>
    <xf numFmtId="0" fontId="10" fillId="0" borderId="1" xfId="0" applyFont="1" applyBorder="1" applyAlignment="1">
      <alignment horizontal="center" vertical="center"/>
    </xf>
    <xf numFmtId="0" fontId="10" fillId="0" borderId="0"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6" fillId="0" borderId="0" xfId="0" applyFont="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0" fontId="5" fillId="0" borderId="1" xfId="0" applyFont="1" applyFill="1" applyBorder="1" applyAlignment="1">
      <alignment horizontal="center" vertical="center"/>
    </xf>
    <xf numFmtId="0" fontId="6" fillId="0" borderId="0" xfId="0" applyFont="1" applyAlignment="1">
      <alignment horizontal="center"/>
    </xf>
    <xf numFmtId="0" fontId="6" fillId="0" borderId="1" xfId="0" applyFont="1" applyFill="1" applyBorder="1" applyAlignment="1">
      <alignment horizontal="left" vertical="center"/>
    </xf>
    <xf numFmtId="0" fontId="5" fillId="0" borderId="0"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horizontal="right" vertical="center"/>
    </xf>
    <xf numFmtId="0" fontId="0" fillId="0" borderId="0" xfId="0" applyFont="1" applyAlignment="1">
      <alignment horizontal="center"/>
    </xf>
    <xf numFmtId="0" fontId="0" fillId="0" borderId="0" xfId="0" applyFont="1" applyFill="1" applyAlignment="1">
      <alignment horizontal="left"/>
    </xf>
    <xf numFmtId="0" fontId="0" fillId="0" borderId="1" xfId="0" applyBorder="1" applyAlignment="1">
      <alignment vertical="center"/>
    </xf>
    <xf numFmtId="0" fontId="0" fillId="0" borderId="0" xfId="0" applyAlignment="1">
      <alignment horizontal="left" vertical="center"/>
    </xf>
    <xf numFmtId="0" fontId="0" fillId="0" borderId="0" xfId="0" applyFont="1" applyAlignment="1">
      <alignment horizontal="left" vertical="center"/>
    </xf>
    <xf numFmtId="0" fontId="8" fillId="0" borderId="0" xfId="0" applyFont="1" applyBorder="1" applyAlignment="1">
      <alignment horizontal="right" vertical="center"/>
    </xf>
    <xf numFmtId="178" fontId="5" fillId="0" borderId="1" xfId="0" applyNumberFormat="1" applyFont="1" applyFill="1" applyBorder="1" applyAlignment="1">
      <alignment horizontal="left" vertical="center"/>
    </xf>
    <xf numFmtId="178" fontId="5" fillId="0" borderId="1" xfId="0" applyNumberFormat="1" applyFont="1" applyBorder="1" applyAlignment="1">
      <alignment horizontal="left" vertical="center"/>
    </xf>
    <xf numFmtId="0" fontId="5" fillId="0" borderId="1" xfId="0" applyFont="1" applyFill="1" applyBorder="1" applyAlignment="1">
      <alignment horizontal="distributed" vertical="center"/>
    </xf>
    <xf numFmtId="0" fontId="5" fillId="3"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0" xfId="0" applyFont="1" applyBorder="1" applyAlignment="1">
      <alignment horizontal="right" shrinkToFit="1"/>
    </xf>
    <xf numFmtId="0" fontId="5" fillId="0" borderId="0" xfId="0" applyFont="1" applyBorder="1" applyAlignment="1">
      <alignment horizontal="left" vertical="top" shrinkToFit="1"/>
    </xf>
    <xf numFmtId="0" fontId="5" fillId="0" borderId="0" xfId="0" applyFont="1" applyBorder="1" applyAlignment="1">
      <alignment horizontal="right" vertical="top" shrinkToFit="1"/>
    </xf>
    <xf numFmtId="0" fontId="8" fillId="0" borderId="8" xfId="0" applyFont="1" applyBorder="1"/>
    <xf numFmtId="0" fontId="6" fillId="0" borderId="0" xfId="0" applyFont="1" applyBorder="1" applyAlignment="1">
      <alignment horizontal="center" vertical="center" wrapText="1"/>
    </xf>
    <xf numFmtId="0" fontId="5" fillId="0" borderId="1" xfId="0" applyFont="1" applyFill="1" applyBorder="1" applyAlignment="1">
      <alignment vertical="center"/>
    </xf>
    <xf numFmtId="0" fontId="5" fillId="0" borderId="1" xfId="0" applyFont="1" applyFill="1" applyBorder="1"/>
    <xf numFmtId="0" fontId="5" fillId="0" borderId="1" xfId="0" applyFont="1" applyFill="1" applyBorder="1" applyAlignment="1"/>
    <xf numFmtId="0" fontId="4" fillId="0" borderId="9" xfId="0" applyFont="1" applyBorder="1" applyAlignment="1">
      <alignment horizontal="right" vertical="center"/>
    </xf>
    <xf numFmtId="0" fontId="10" fillId="0" borderId="0" xfId="0" applyFont="1" applyBorder="1" applyAlignment="1">
      <alignment horizontal="left" wrapText="1"/>
    </xf>
    <xf numFmtId="0" fontId="8" fillId="0" borderId="5" xfId="0" applyFont="1" applyBorder="1"/>
    <xf numFmtId="0" fontId="0" fillId="0" borderId="5" xfId="0" applyBorder="1"/>
    <xf numFmtId="0" fontId="5" fillId="0" borderId="0" xfId="0" applyFont="1" applyBorder="1" applyAlignment="1">
      <alignment horizontal="center" vertical="center" wrapText="1" shrinkToFit="1"/>
    </xf>
    <xf numFmtId="0" fontId="5" fillId="0" borderId="0" xfId="0" applyFont="1" applyBorder="1" applyAlignment="1">
      <alignment horizontal="center" vertical="center" shrinkToFit="1"/>
    </xf>
    <xf numFmtId="0" fontId="4" fillId="0" borderId="0" xfId="0" applyFont="1" applyAlignment="1">
      <alignment horizontal="right" vertical="center"/>
    </xf>
    <xf numFmtId="0" fontId="4" fillId="0" borderId="0" xfId="0" applyFont="1" applyAlignment="1">
      <alignment horizontal="left" vertical="center"/>
    </xf>
    <xf numFmtId="0" fontId="4" fillId="0" borderId="6" xfId="0" applyFont="1" applyBorder="1" applyAlignment="1">
      <alignment horizontal="left" vertical="center"/>
    </xf>
    <xf numFmtId="0" fontId="4" fillId="0" borderId="23" xfId="0" applyFont="1" applyBorder="1" applyAlignment="1">
      <alignment horizontal="left" vertical="center"/>
    </xf>
    <xf numFmtId="0" fontId="10" fillId="0" borderId="1" xfId="0" applyFont="1" applyBorder="1" applyAlignment="1">
      <alignment horizontal="center" vertical="center"/>
    </xf>
    <xf numFmtId="0" fontId="10"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0" fillId="0" borderId="1" xfId="0" applyNumberFormat="1" applyFont="1" applyFill="1" applyBorder="1" applyAlignment="1">
      <alignment horizontal="center" vertical="center"/>
    </xf>
    <xf numFmtId="177" fontId="10" fillId="0" borderId="1" xfId="0" applyNumberFormat="1" applyFont="1" applyFill="1" applyBorder="1" applyAlignment="1">
      <alignment horizontal="center" vertical="center"/>
    </xf>
    <xf numFmtId="0" fontId="4" fillId="0" borderId="35" xfId="0" applyFont="1" applyBorder="1" applyAlignment="1">
      <alignment horizontal="left" vertical="center"/>
    </xf>
    <xf numFmtId="0" fontId="8" fillId="0" borderId="0" xfId="0" applyFont="1" applyAlignment="1">
      <alignment horizontal="center"/>
    </xf>
    <xf numFmtId="0" fontId="6" fillId="0" borderId="0" xfId="0" applyFont="1" applyBorder="1" applyAlignment="1">
      <alignment horizontal="center" vertical="center"/>
    </xf>
    <xf numFmtId="0" fontId="6" fillId="0" borderId="0" xfId="0" applyFont="1" applyBorder="1" applyAlignment="1">
      <alignment horizontal="center" vertical="center" shrinkToFit="1"/>
    </xf>
    <xf numFmtId="0" fontId="5" fillId="0" borderId="7" xfId="0" applyFont="1" applyFill="1" applyBorder="1" applyAlignment="1">
      <alignment horizontal="distributed" vertical="center"/>
    </xf>
    <xf numFmtId="0" fontId="6" fillId="0" borderId="0" xfId="0" applyFont="1" applyAlignment="1">
      <alignment horizontal="center" vertical="center"/>
    </xf>
    <xf numFmtId="0" fontId="5" fillId="0" borderId="0" xfId="0" applyFont="1" applyBorder="1" applyAlignment="1">
      <alignment horizontal="center" vertical="center"/>
    </xf>
    <xf numFmtId="0" fontId="6" fillId="0" borderId="0" xfId="0" applyFont="1" applyBorder="1" applyAlignment="1">
      <alignment horizontal="center"/>
    </xf>
    <xf numFmtId="0" fontId="8" fillId="0" borderId="0" xfId="0" applyFont="1" applyBorder="1" applyAlignment="1">
      <alignment horizontal="center" vertical="center"/>
    </xf>
    <xf numFmtId="0" fontId="8" fillId="0" borderId="0" xfId="0" applyFont="1" applyBorder="1" applyAlignment="1">
      <alignment horizontal="center"/>
    </xf>
    <xf numFmtId="0" fontId="10" fillId="0" borderId="0"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Border="1" applyAlignment="1">
      <alignment horizontal="center" vertical="center" shrinkToFit="1"/>
    </xf>
    <xf numFmtId="0" fontId="6" fillId="0" borderId="28" xfId="0" applyFont="1" applyBorder="1" applyAlignment="1">
      <alignment horizontal="center" vertical="center"/>
    </xf>
    <xf numFmtId="0" fontId="6" fillId="0" borderId="28" xfId="0" applyFont="1" applyBorder="1" applyAlignment="1">
      <alignment horizontal="center" vertical="center" shrinkToFit="1"/>
    </xf>
    <xf numFmtId="0" fontId="1" fillId="0" borderId="0" xfId="0" applyFont="1" applyAlignment="1">
      <alignment horizontal="center"/>
    </xf>
    <xf numFmtId="0" fontId="1" fillId="0" borderId="0" xfId="0" applyFont="1" applyFill="1" applyAlignment="1">
      <alignment horizontal="center"/>
    </xf>
    <xf numFmtId="177" fontId="0" fillId="0" borderId="1" xfId="0" applyNumberFormat="1" applyFont="1" applyBorder="1" applyAlignment="1">
      <alignment horizontal="center" vertical="center"/>
    </xf>
    <xf numFmtId="2" fontId="0" fillId="0" borderId="1" xfId="0" applyNumberFormat="1" applyFont="1" applyFill="1" applyBorder="1" applyAlignment="1">
      <alignment horizontal="center" vertical="center"/>
    </xf>
    <xf numFmtId="2" fontId="0" fillId="0" borderId="0" xfId="0" applyNumberFormat="1" applyFont="1" applyAlignment="1">
      <alignment horizontal="center" vertical="center"/>
    </xf>
    <xf numFmtId="176" fontId="0" fillId="0" borderId="1" xfId="0" applyNumberFormat="1" applyFont="1" applyBorder="1" applyAlignment="1">
      <alignment horizontal="center" vertical="center"/>
    </xf>
    <xf numFmtId="0" fontId="6" fillId="0" borderId="0" xfId="0" applyFont="1" applyBorder="1" applyAlignment="1">
      <alignment horizontal="center" vertical="center"/>
    </xf>
    <xf numFmtId="0" fontId="6" fillId="0" borderId="0" xfId="0" applyFont="1" applyAlignment="1">
      <alignment horizontal="center" vertical="center"/>
    </xf>
    <xf numFmtId="0" fontId="10" fillId="0" borderId="0" xfId="0" applyFont="1" applyAlignment="1">
      <alignment horizontal="center" vertical="center"/>
    </xf>
    <xf numFmtId="0" fontId="6" fillId="0" borderId="1" xfId="0" applyFont="1" applyFill="1" applyBorder="1" applyAlignment="1">
      <alignment horizontal="left" vertical="center"/>
    </xf>
    <xf numFmtId="0" fontId="0" fillId="0" borderId="0" xfId="0" applyAlignment="1">
      <alignment horizontal="center" vertical="center"/>
    </xf>
    <xf numFmtId="0" fontId="10" fillId="0" borderId="12" xfId="0" applyFont="1" applyBorder="1" applyAlignment="1">
      <alignment horizontal="distributed" vertical="center"/>
    </xf>
    <xf numFmtId="0" fontId="5" fillId="0" borderId="1" xfId="0" applyFont="1" applyFill="1" applyBorder="1" applyAlignment="1" applyProtection="1">
      <alignment horizontal="left" vertical="center"/>
    </xf>
    <xf numFmtId="0" fontId="5" fillId="0" borderId="1" xfId="0" applyFont="1" applyFill="1" applyBorder="1" applyAlignment="1">
      <alignment horizontal="left" vertical="center"/>
    </xf>
    <xf numFmtId="0" fontId="5" fillId="0" borderId="0" xfId="0" applyFont="1" applyBorder="1" applyAlignment="1">
      <alignment horizontal="center" vertical="center"/>
    </xf>
    <xf numFmtId="0" fontId="8" fillId="0" borderId="0" xfId="0" applyFont="1" applyBorder="1" applyAlignment="1">
      <alignment horizontal="center"/>
    </xf>
    <xf numFmtId="0" fontId="4" fillId="0" borderId="5" xfId="0" applyFont="1" applyBorder="1" applyAlignment="1">
      <alignment horizontal="left" vertical="center"/>
    </xf>
    <xf numFmtId="0" fontId="4" fillId="0" borderId="9" xfId="0" applyFont="1" applyBorder="1"/>
    <xf numFmtId="0" fontId="4" fillId="0" borderId="12" xfId="0" applyFont="1" applyBorder="1"/>
    <xf numFmtId="0" fontId="3" fillId="0" borderId="1" xfId="0" applyFont="1" applyBorder="1" applyAlignment="1">
      <alignment horizontal="center" vertical="center"/>
    </xf>
    <xf numFmtId="0" fontId="0" fillId="0" borderId="0" xfId="0" applyAlignment="1">
      <alignment horizontal="center"/>
    </xf>
    <xf numFmtId="0" fontId="0" fillId="0" borderId="0" xfId="0" applyAlignment="1">
      <alignment horizontal="center"/>
    </xf>
    <xf numFmtId="0" fontId="6" fillId="0" borderId="0" xfId="0" applyFont="1" applyAlignment="1">
      <alignment horizontal="center"/>
    </xf>
    <xf numFmtId="0" fontId="0" fillId="0" borderId="0" xfId="0" applyFont="1" applyAlignment="1">
      <alignment horizontal="center"/>
    </xf>
    <xf numFmtId="0" fontId="25" fillId="0" borderId="0" xfId="0" applyFont="1" applyAlignment="1">
      <alignment horizontal="center"/>
    </xf>
    <xf numFmtId="0" fontId="26" fillId="0" borderId="0" xfId="0" applyFont="1" applyAlignment="1"/>
    <xf numFmtId="0" fontId="13" fillId="0" borderId="0" xfId="0" applyFont="1" applyAlignment="1"/>
    <xf numFmtId="0" fontId="26" fillId="0" borderId="14" xfId="0" applyFont="1" applyBorder="1" applyAlignment="1">
      <alignment horizontal="distributed" vertical="center"/>
    </xf>
    <xf numFmtId="0" fontId="27" fillId="0" borderId="14" xfId="0" applyFont="1" applyBorder="1" applyAlignment="1">
      <alignment horizontal="center" vertical="center"/>
    </xf>
    <xf numFmtId="20" fontId="28" fillId="0" borderId="14" xfId="0" applyNumberFormat="1" applyFont="1" applyBorder="1" applyAlignment="1">
      <alignment horizontal="center" vertical="center"/>
    </xf>
    <xf numFmtId="20" fontId="13" fillId="0" borderId="0" xfId="0" applyNumberFormat="1" applyFont="1" applyAlignment="1">
      <alignment horizontal="center" vertical="center"/>
    </xf>
    <xf numFmtId="20" fontId="27" fillId="0" borderId="14" xfId="0" applyNumberFormat="1" applyFont="1" applyBorder="1" applyAlignment="1">
      <alignment horizontal="center" vertical="center"/>
    </xf>
    <xf numFmtId="0" fontId="26" fillId="0" borderId="14" xfId="0" applyFont="1" applyBorder="1" applyAlignment="1">
      <alignment horizontal="distributed" vertical="center" wrapText="1"/>
    </xf>
    <xf numFmtId="0" fontId="27" fillId="0" borderId="14" xfId="0" applyFont="1" applyFill="1" applyBorder="1" applyAlignment="1">
      <alignment horizontal="center" vertical="center"/>
    </xf>
    <xf numFmtId="20" fontId="28" fillId="0" borderId="14" xfId="0" applyNumberFormat="1" applyFont="1" applyFill="1" applyBorder="1" applyAlignment="1">
      <alignment horizontal="center" vertical="center"/>
    </xf>
    <xf numFmtId="0" fontId="28" fillId="0" borderId="14" xfId="0" applyFont="1" applyFill="1" applyBorder="1" applyAlignment="1">
      <alignment horizontal="center" vertical="center"/>
    </xf>
    <xf numFmtId="0" fontId="13" fillId="2" borderId="0" xfId="0" applyFont="1" applyFill="1" applyAlignment="1">
      <alignment horizontal="center" vertical="center"/>
    </xf>
    <xf numFmtId="0" fontId="13" fillId="0" borderId="0" xfId="0" applyFont="1" applyAlignment="1">
      <alignment horizontal="center" vertical="center"/>
    </xf>
    <xf numFmtId="0" fontId="28" fillId="0" borderId="14" xfId="0" applyFont="1" applyBorder="1" applyAlignment="1">
      <alignment horizontal="center" vertical="center"/>
    </xf>
    <xf numFmtId="0" fontId="26" fillId="0" borderId="30" xfId="0" applyFont="1" applyBorder="1" applyAlignment="1">
      <alignment horizontal="distributed" vertical="center"/>
    </xf>
    <xf numFmtId="0" fontId="16" fillId="0" borderId="27" xfId="0" applyFont="1" applyBorder="1" applyAlignment="1">
      <alignment horizontal="distributed" vertical="center"/>
    </xf>
    <xf numFmtId="0" fontId="28" fillId="2" borderId="31" xfId="0" applyFont="1" applyFill="1" applyBorder="1" applyAlignment="1">
      <alignment horizontal="center" vertical="center"/>
    </xf>
    <xf numFmtId="0" fontId="28" fillId="2" borderId="14" xfId="0" applyFont="1" applyFill="1" applyBorder="1" applyAlignment="1">
      <alignment horizontal="center" vertical="center" wrapText="1"/>
    </xf>
    <xf numFmtId="0" fontId="13" fillId="2" borderId="0" xfId="0" applyFont="1" applyFill="1" applyAlignment="1">
      <alignment horizontal="center" vertical="center" wrapText="1"/>
    </xf>
    <xf numFmtId="20" fontId="13" fillId="2" borderId="0" xfId="0" applyNumberFormat="1" applyFont="1" applyFill="1" applyAlignment="1">
      <alignment horizontal="center" vertical="center"/>
    </xf>
    <xf numFmtId="0" fontId="13" fillId="0" borderId="0" xfId="0" applyFont="1" applyAlignment="1">
      <alignment horizontal="left" vertical="center"/>
    </xf>
    <xf numFmtId="20" fontId="13" fillId="2" borderId="0" xfId="0" applyNumberFormat="1" applyFont="1" applyFill="1" applyAlignment="1">
      <alignment horizontal="left" vertical="center"/>
    </xf>
    <xf numFmtId="0" fontId="26" fillId="0" borderId="0" xfId="0" applyFont="1" applyAlignment="1">
      <alignment horizontal="left" vertical="center"/>
    </xf>
    <xf numFmtId="0" fontId="6"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Alignment="1">
      <alignment horizontal="center"/>
    </xf>
    <xf numFmtId="0" fontId="6" fillId="0" borderId="0" xfId="0" applyFont="1" applyAlignment="1">
      <alignment horizontal="center" vertical="center"/>
    </xf>
    <xf numFmtId="0" fontId="6" fillId="0" borderId="0" xfId="0" applyFont="1" applyBorder="1" applyAlignment="1">
      <alignment horizontal="right" vertical="center"/>
    </xf>
    <xf numFmtId="0" fontId="6" fillId="0" borderId="0" xfId="0" applyFont="1" applyAlignment="1">
      <alignment horizontal="center"/>
    </xf>
    <xf numFmtId="0" fontId="6" fillId="0" borderId="0" xfId="0" applyFont="1" applyBorder="1" applyAlignment="1">
      <alignment horizontal="center"/>
    </xf>
    <xf numFmtId="0" fontId="8" fillId="0" borderId="0" xfId="0" applyFont="1" applyBorder="1" applyAlignment="1">
      <alignment horizontal="center"/>
    </xf>
    <xf numFmtId="0" fontId="0" fillId="0" borderId="1" xfId="0" applyBorder="1"/>
    <xf numFmtId="0" fontId="0" fillId="0" borderId="1" xfId="0" applyBorder="1" applyAlignment="1">
      <alignment horizontal="left" vertical="top"/>
    </xf>
    <xf numFmtId="0" fontId="10" fillId="2" borderId="1" xfId="0" applyNumberFormat="1" applyFont="1" applyFill="1" applyBorder="1" applyAlignment="1">
      <alignment horizontal="left" vertical="top"/>
    </xf>
    <xf numFmtId="0" fontId="20" fillId="0" borderId="1" xfId="0" applyFont="1" applyBorder="1" applyAlignment="1">
      <alignment horizontal="center" vertical="center"/>
    </xf>
    <xf numFmtId="0" fontId="22" fillId="0" borderId="1" xfId="0" applyNumberFormat="1" applyFont="1" applyBorder="1" applyAlignment="1">
      <alignment horizontal="center" vertical="center"/>
    </xf>
    <xf numFmtId="0" fontId="21" fillId="0" borderId="0" xfId="0" applyFont="1" applyBorder="1" applyAlignment="1">
      <alignment horizontal="center" vertical="center"/>
    </xf>
    <xf numFmtId="0" fontId="29" fillId="0" borderId="0" xfId="0" applyFont="1" applyAlignment="1">
      <alignment horizontal="center" vertical="center"/>
    </xf>
    <xf numFmtId="0" fontId="21" fillId="0" borderId="1" xfId="0" applyFont="1" applyBorder="1" applyAlignment="1">
      <alignment horizontal="center" vertical="center"/>
    </xf>
    <xf numFmtId="0" fontId="23" fillId="0" borderId="0" xfId="0" applyFont="1" applyBorder="1" applyAlignment="1">
      <alignment horizontal="center" vertical="center"/>
    </xf>
    <xf numFmtId="0" fontId="30" fillId="0" borderId="1" xfId="0" applyNumberFormat="1" applyFont="1" applyBorder="1" applyAlignment="1">
      <alignment horizontal="center" vertical="center"/>
    </xf>
    <xf numFmtId="0" fontId="22" fillId="0" borderId="1" xfId="0" applyFont="1" applyBorder="1" applyAlignment="1">
      <alignment horizontal="center" vertical="center"/>
    </xf>
    <xf numFmtId="0" fontId="23" fillId="0" borderId="0" xfId="0" applyFont="1" applyAlignment="1">
      <alignment horizontal="center" vertical="center"/>
    </xf>
    <xf numFmtId="0" fontId="10" fillId="0" borderId="13" xfId="0" applyFont="1" applyBorder="1" applyAlignment="1">
      <alignment vertical="center"/>
    </xf>
    <xf numFmtId="0" fontId="10" fillId="0" borderId="13" xfId="0" applyNumberFormat="1" applyFont="1" applyBorder="1" applyAlignment="1">
      <alignment horizontal="center" vertical="center"/>
    </xf>
    <xf numFmtId="0" fontId="29" fillId="0" borderId="13" xfId="0" applyFont="1" applyBorder="1" applyAlignment="1">
      <alignment horizontal="center" vertical="center"/>
    </xf>
    <xf numFmtId="0" fontId="0" fillId="0" borderId="0" xfId="0" applyFont="1" applyBorder="1" applyAlignment="1">
      <alignment horizontal="center"/>
    </xf>
    <xf numFmtId="0" fontId="0" fillId="0" borderId="4" xfId="0" applyFont="1" applyFill="1" applyBorder="1"/>
    <xf numFmtId="0" fontId="0" fillId="0" borderId="5" xfId="0" applyFont="1" applyFill="1" applyBorder="1"/>
    <xf numFmtId="0" fontId="0" fillId="0" borderId="11" xfId="0" applyFont="1" applyFill="1" applyBorder="1"/>
    <xf numFmtId="0" fontId="0" fillId="0" borderId="0" xfId="0" applyFont="1" applyFill="1" applyBorder="1"/>
    <xf numFmtId="0" fontId="0" fillId="0" borderId="5" xfId="0" applyFont="1" applyBorder="1"/>
    <xf numFmtId="0" fontId="0" fillId="0" borderId="11" xfId="0" applyFont="1" applyBorder="1"/>
    <xf numFmtId="0" fontId="0" fillId="0" borderId="6" xfId="0" applyFont="1" applyFill="1" applyBorder="1"/>
    <xf numFmtId="0" fontId="0" fillId="0" borderId="9" xfId="0" applyFont="1" applyFill="1" applyBorder="1"/>
    <xf numFmtId="0" fontId="0" fillId="0" borderId="9" xfId="0" applyFont="1" applyBorder="1"/>
    <xf numFmtId="0" fontId="0" fillId="0" borderId="6" xfId="0" applyFont="1" applyBorder="1"/>
    <xf numFmtId="0" fontId="0" fillId="0" borderId="9" xfId="0" applyFont="1" applyBorder="1" applyAlignment="1">
      <alignment horizontal="center"/>
    </xf>
    <xf numFmtId="0" fontId="0" fillId="0" borderId="10" xfId="0" applyFont="1" applyBorder="1"/>
    <xf numFmtId="0" fontId="0" fillId="0" borderId="12" xfId="0" applyFont="1" applyBorder="1"/>
    <xf numFmtId="0" fontId="0" fillId="0" borderId="12" xfId="0" applyFont="1" applyBorder="1" applyAlignment="1">
      <alignment horizontal="center"/>
    </xf>
    <xf numFmtId="0" fontId="0" fillId="0" borderId="8" xfId="0" applyFont="1" applyBorder="1" applyAlignment="1">
      <alignment horizontal="center"/>
    </xf>
    <xf numFmtId="0" fontId="0" fillId="0" borderId="8" xfId="0" applyFont="1" applyBorder="1"/>
    <xf numFmtId="0" fontId="0" fillId="0" borderId="4" xfId="0" applyFont="1" applyBorder="1"/>
    <xf numFmtId="0" fontId="0" fillId="0" borderId="0" xfId="0" applyFont="1" applyFill="1" applyBorder="1" applyAlignment="1"/>
    <xf numFmtId="0" fontId="32" fillId="0" borderId="0" xfId="0" applyFont="1"/>
    <xf numFmtId="0" fontId="31" fillId="0" borderId="0" xfId="0" applyFont="1" applyFill="1" applyBorder="1" applyAlignment="1">
      <alignment horizontal="center" vertical="center" shrinkToFit="1"/>
    </xf>
    <xf numFmtId="0" fontId="5" fillId="0" borderId="0" xfId="0" applyFont="1" applyBorder="1" applyAlignment="1">
      <alignment horizontal="left" vertical="center" shrinkToFit="1"/>
    </xf>
    <xf numFmtId="0" fontId="21" fillId="0" borderId="40" xfId="0" applyFont="1" applyBorder="1" applyAlignment="1">
      <alignment horizontal="left" shrinkToFit="1"/>
    </xf>
    <xf numFmtId="0" fontId="21" fillId="0" borderId="0" xfId="0" applyFont="1" applyBorder="1" applyAlignment="1">
      <alignment horizontal="left" shrinkToFit="1"/>
    </xf>
    <xf numFmtId="0" fontId="5" fillId="0" borderId="0"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0" xfId="0" applyFont="1" applyBorder="1" applyAlignment="1">
      <alignment horizontal="right" vertical="center" shrinkToFit="1"/>
    </xf>
    <xf numFmtId="0" fontId="21" fillId="0" borderId="0" xfId="0" applyFont="1" applyBorder="1" applyAlignment="1">
      <alignment horizontal="left" vertical="center" shrinkToFit="1"/>
    </xf>
    <xf numFmtId="0" fontId="5" fillId="0" borderId="0" xfId="0" applyFont="1" applyBorder="1" applyAlignment="1">
      <alignment horizontal="center" vertical="center" shrinkToFit="1"/>
    </xf>
    <xf numFmtId="0" fontId="5" fillId="0" borderId="41" xfId="0" applyFont="1" applyFill="1" applyBorder="1" applyAlignment="1">
      <alignment horizontal="center" vertical="center" shrinkToFit="1"/>
    </xf>
    <xf numFmtId="0" fontId="5" fillId="0" borderId="42" xfId="0" applyFont="1" applyFill="1" applyBorder="1" applyAlignment="1">
      <alignment horizontal="right" vertical="center" shrinkToFit="1"/>
    </xf>
    <xf numFmtId="0" fontId="5" fillId="0" borderId="43" xfId="0" applyFont="1" applyFill="1" applyBorder="1" applyAlignment="1">
      <alignment horizontal="right" vertical="center" shrinkToFit="1"/>
    </xf>
    <xf numFmtId="0" fontId="5" fillId="0" borderId="44" xfId="0" applyFont="1" applyFill="1" applyBorder="1" applyAlignment="1">
      <alignment horizontal="center" vertical="center" shrinkToFit="1"/>
    </xf>
    <xf numFmtId="0" fontId="5" fillId="0" borderId="45" xfId="0" applyFont="1" applyFill="1" applyBorder="1" applyAlignment="1">
      <alignment horizontal="right" vertical="center" shrinkToFit="1"/>
    </xf>
    <xf numFmtId="0" fontId="21" fillId="0" borderId="46" xfId="0" applyFont="1" applyBorder="1" applyAlignment="1">
      <alignment horizontal="right" vertical="top" shrinkToFit="1"/>
    </xf>
    <xf numFmtId="0" fontId="21" fillId="0" borderId="46" xfId="0" applyFont="1" applyBorder="1" applyAlignment="1">
      <alignment horizontal="left" shrinkToFit="1"/>
    </xf>
    <xf numFmtId="0" fontId="5" fillId="0" borderId="47" xfId="0" applyFont="1" applyFill="1" applyBorder="1" applyAlignment="1">
      <alignment horizontal="right" vertical="center" shrinkToFit="1"/>
    </xf>
    <xf numFmtId="0" fontId="5" fillId="0" borderId="48" xfId="0" applyFont="1" applyFill="1" applyBorder="1" applyAlignment="1">
      <alignment horizontal="right" vertical="center" shrinkToFit="1"/>
    </xf>
    <xf numFmtId="0" fontId="21" fillId="0" borderId="46" xfId="0" applyFont="1" applyBorder="1" applyAlignment="1">
      <alignment horizontal="left" vertical="center" shrinkToFit="1"/>
    </xf>
    <xf numFmtId="0" fontId="5" fillId="0" borderId="49" xfId="0" applyFont="1" applyFill="1" applyBorder="1" applyAlignment="1">
      <alignment horizontal="center" vertical="center" shrinkToFit="1"/>
    </xf>
    <xf numFmtId="0" fontId="5" fillId="0" borderId="46" xfId="0" applyFont="1" applyFill="1" applyBorder="1" applyAlignment="1">
      <alignment horizontal="right" vertical="center" shrinkToFit="1"/>
    </xf>
    <xf numFmtId="0" fontId="5" fillId="0" borderId="50" xfId="0" applyFont="1" applyFill="1" applyBorder="1" applyAlignment="1">
      <alignment horizontal="right" vertical="center" shrinkToFit="1"/>
    </xf>
    <xf numFmtId="0" fontId="5" fillId="0" borderId="51" xfId="0" applyFont="1" applyFill="1" applyBorder="1" applyAlignment="1">
      <alignment horizontal="right" vertical="center" shrinkToFit="1"/>
    </xf>
    <xf numFmtId="0" fontId="5" fillId="0" borderId="49" xfId="0" applyFont="1" applyBorder="1" applyAlignment="1">
      <alignment horizontal="left" vertical="center" shrinkToFit="1"/>
    </xf>
    <xf numFmtId="0" fontId="5" fillId="0" borderId="46" xfId="0" applyFont="1" applyBorder="1" applyAlignment="1">
      <alignment horizontal="center" vertical="center" shrinkToFit="1"/>
    </xf>
    <xf numFmtId="0" fontId="5" fillId="0" borderId="46" xfId="0" applyFont="1" applyBorder="1" applyAlignment="1">
      <alignment horizontal="right" vertical="center" shrinkToFit="1"/>
    </xf>
    <xf numFmtId="0" fontId="5" fillId="0" borderId="46" xfId="0" applyFont="1" applyBorder="1" applyAlignment="1">
      <alignment horizontal="left" vertical="center" shrinkToFit="1"/>
    </xf>
    <xf numFmtId="0" fontId="5" fillId="0" borderId="47" xfId="0" applyFont="1" applyBorder="1" applyAlignment="1">
      <alignment horizontal="left" vertical="center" shrinkToFit="1"/>
    </xf>
    <xf numFmtId="0" fontId="5" fillId="0" borderId="0" xfId="0" applyFont="1" applyFill="1" applyBorder="1" applyAlignment="1">
      <alignment horizontal="left" vertical="center" shrinkToFit="1"/>
    </xf>
    <xf numFmtId="0" fontId="5" fillId="0" borderId="49" xfId="0" applyFont="1" applyBorder="1" applyAlignment="1">
      <alignment horizontal="right" shrinkToFit="1"/>
    </xf>
    <xf numFmtId="0" fontId="5" fillId="0" borderId="44" xfId="0" applyFont="1" applyFill="1" applyBorder="1" applyAlignment="1">
      <alignment horizontal="left" vertical="center" shrinkToFit="1"/>
    </xf>
    <xf numFmtId="0" fontId="5" fillId="0" borderId="46" xfId="0" applyFont="1" applyBorder="1" applyAlignment="1">
      <alignment horizontal="right" vertical="top" shrinkToFit="1"/>
    </xf>
    <xf numFmtId="0" fontId="21" fillId="0" borderId="0" xfId="0" applyFont="1" applyBorder="1" applyAlignment="1">
      <alignment horizontal="right" shrinkToFit="1"/>
    </xf>
    <xf numFmtId="0" fontId="5" fillId="0" borderId="47" xfId="0" applyFont="1" applyBorder="1" applyAlignment="1">
      <alignment horizontal="left" shrinkToFit="1"/>
    </xf>
    <xf numFmtId="0" fontId="5" fillId="0" borderId="47" xfId="0" applyFont="1" applyBorder="1" applyAlignment="1">
      <alignment horizontal="right" shrinkToFit="1"/>
    </xf>
    <xf numFmtId="0" fontId="5" fillId="0" borderId="46" xfId="0" applyFont="1" applyBorder="1" applyAlignment="1">
      <alignment horizontal="left" vertical="top" shrinkToFit="1"/>
    </xf>
    <xf numFmtId="0" fontId="21" fillId="0" borderId="46" xfId="0" applyFont="1" applyBorder="1" applyAlignment="1">
      <alignment horizontal="left" vertical="top" shrinkToFit="1"/>
    </xf>
    <xf numFmtId="0" fontId="21" fillId="0" borderId="0" xfId="0" applyFont="1" applyBorder="1" applyAlignment="1">
      <alignment horizontal="left" vertical="top" shrinkToFit="1"/>
    </xf>
    <xf numFmtId="0" fontId="5" fillId="0" borderId="46" xfId="0" applyFont="1" applyBorder="1" applyAlignment="1">
      <alignment horizontal="right" shrinkToFit="1"/>
    </xf>
    <xf numFmtId="0" fontId="5" fillId="0" borderId="51" xfId="0" applyFont="1" applyBorder="1" applyAlignment="1">
      <alignment horizontal="left" shrinkToFit="1"/>
    </xf>
    <xf numFmtId="0" fontId="21" fillId="0" borderId="44" xfId="0" applyFont="1" applyBorder="1" applyAlignment="1">
      <alignment horizontal="left" vertical="center" shrinkToFit="1"/>
    </xf>
    <xf numFmtId="0" fontId="21" fillId="0" borderId="47" xfId="0" applyFont="1" applyBorder="1" applyAlignment="1">
      <alignment horizontal="right" vertical="center" shrinkToFit="1"/>
    </xf>
    <xf numFmtId="0" fontId="6" fillId="0" borderId="0" xfId="0" applyFont="1" applyBorder="1" applyAlignment="1">
      <alignment horizontal="center" vertical="center"/>
    </xf>
    <xf numFmtId="0" fontId="6" fillId="0" borderId="0" xfId="0" applyFont="1" applyAlignment="1">
      <alignment horizontal="center" vertical="center"/>
    </xf>
    <xf numFmtId="0" fontId="6" fillId="0" borderId="0" xfId="0" applyFont="1" applyBorder="1" applyAlignment="1">
      <alignment horizontal="right" vertical="center"/>
    </xf>
    <xf numFmtId="0" fontId="21" fillId="0" borderId="54" xfId="0" applyFont="1" applyBorder="1" applyAlignment="1">
      <alignment horizontal="left" vertical="top" shrinkToFit="1"/>
    </xf>
    <xf numFmtId="0" fontId="21" fillId="0" borderId="55" xfId="0" applyFont="1" applyBorder="1" applyAlignment="1">
      <alignment horizontal="left" shrinkToFit="1"/>
    </xf>
    <xf numFmtId="0" fontId="31" fillId="0" borderId="41" xfId="0" applyFont="1" applyFill="1" applyBorder="1" applyAlignment="1">
      <alignment horizontal="center" vertical="center" shrinkToFit="1"/>
    </xf>
    <xf numFmtId="0" fontId="31" fillId="0" borderId="42" xfId="0" applyFont="1" applyFill="1" applyBorder="1" applyAlignment="1">
      <alignment horizontal="right" vertical="center" shrinkToFit="1"/>
    </xf>
    <xf numFmtId="0" fontId="31" fillId="0" borderId="43" xfId="0" applyFont="1" applyFill="1" applyBorder="1" applyAlignment="1">
      <alignment horizontal="right" vertical="center" shrinkToFit="1"/>
    </xf>
    <xf numFmtId="0" fontId="31" fillId="0" borderId="44" xfId="0" applyFont="1" applyFill="1" applyBorder="1" applyAlignment="1">
      <alignment horizontal="center" vertical="center" shrinkToFit="1"/>
    </xf>
    <xf numFmtId="0" fontId="6" fillId="0" borderId="13" xfId="0" applyFont="1" applyFill="1" applyBorder="1" applyAlignment="1">
      <alignment horizontal="distributed" vertical="center"/>
    </xf>
    <xf numFmtId="0" fontId="6" fillId="0" borderId="13" xfId="0" applyFont="1" applyFill="1" applyBorder="1" applyAlignment="1">
      <alignment horizontal="center" vertical="center"/>
    </xf>
    <xf numFmtId="0" fontId="6" fillId="0" borderId="13" xfId="0" applyFont="1" applyBorder="1" applyAlignment="1">
      <alignment horizontal="distributed" vertical="center"/>
    </xf>
    <xf numFmtId="0" fontId="6" fillId="0" borderId="13" xfId="0" applyFont="1" applyBorder="1" applyAlignment="1">
      <alignment horizontal="center" vertical="center"/>
    </xf>
    <xf numFmtId="0" fontId="0" fillId="0" borderId="46" xfId="0" applyBorder="1"/>
    <xf numFmtId="0" fontId="0" fillId="0" borderId="45" xfId="0" applyBorder="1"/>
    <xf numFmtId="0" fontId="4" fillId="0" borderId="49" xfId="0" applyFont="1" applyBorder="1" applyAlignment="1">
      <alignment horizontal="left" vertical="center"/>
    </xf>
    <xf numFmtId="0" fontId="4" fillId="0" borderId="57" xfId="0" applyFont="1" applyBorder="1" applyAlignment="1">
      <alignment horizontal="left" vertical="center"/>
    </xf>
    <xf numFmtId="0" fontId="6" fillId="0" borderId="49" xfId="0" applyFont="1" applyBorder="1" applyAlignment="1">
      <alignment horizontal="left" vertical="center"/>
    </xf>
    <xf numFmtId="0" fontId="4" fillId="0" borderId="59" xfId="0" applyFont="1" applyBorder="1" applyAlignment="1">
      <alignment horizontal="right" vertical="center"/>
    </xf>
    <xf numFmtId="0" fontId="4" fillId="0" borderId="41" xfId="0" applyFont="1" applyBorder="1" applyAlignment="1">
      <alignment horizontal="right" vertical="center"/>
    </xf>
    <xf numFmtId="0" fontId="4" fillId="0" borderId="49" xfId="0" applyFont="1" applyBorder="1" applyAlignment="1">
      <alignment horizontal="right" vertical="center"/>
    </xf>
    <xf numFmtId="0" fontId="4" fillId="0" borderId="45" xfId="0" applyFont="1" applyBorder="1" applyAlignment="1">
      <alignment horizontal="right" vertical="center"/>
    </xf>
    <xf numFmtId="0" fontId="4" fillId="0" borderId="46" xfId="0" applyFont="1" applyBorder="1" applyAlignment="1">
      <alignment horizontal="right" vertical="center"/>
    </xf>
    <xf numFmtId="0" fontId="4" fillId="0" borderId="47" xfId="0" applyFont="1" applyBorder="1" applyAlignment="1">
      <alignment horizontal="left" vertical="center"/>
    </xf>
    <xf numFmtId="0" fontId="4" fillId="0" borderId="44" xfId="0" applyFont="1" applyBorder="1" applyAlignment="1">
      <alignment horizontal="left" vertical="center"/>
    </xf>
    <xf numFmtId="0" fontId="4" fillId="0" borderId="45" xfId="0" applyFont="1" applyBorder="1" applyAlignment="1">
      <alignment horizontal="left" vertical="center"/>
    </xf>
    <xf numFmtId="0" fontId="4" fillId="0" borderId="47" xfId="0" applyFont="1" applyBorder="1" applyAlignment="1">
      <alignment horizontal="right" vertical="center"/>
    </xf>
    <xf numFmtId="0" fontId="4" fillId="0" borderId="46" xfId="0" applyFont="1" applyBorder="1" applyAlignment="1">
      <alignment horizontal="left" vertical="center"/>
    </xf>
    <xf numFmtId="0" fontId="4" fillId="0" borderId="52" xfId="0" applyFont="1" applyBorder="1" applyAlignment="1">
      <alignment horizontal="left" vertical="center"/>
    </xf>
    <xf numFmtId="0" fontId="5" fillId="0" borderId="46" xfId="0" applyFont="1" applyBorder="1" applyAlignment="1">
      <alignment horizontal="left" vertical="center"/>
    </xf>
    <xf numFmtId="0" fontId="5" fillId="0" borderId="59" xfId="0" applyFont="1" applyBorder="1" applyAlignment="1">
      <alignment horizontal="left" vertical="center"/>
    </xf>
    <xf numFmtId="0" fontId="5" fillId="0" borderId="47" xfId="0" applyFont="1" applyBorder="1" applyAlignment="1">
      <alignment horizontal="right" vertical="center"/>
    </xf>
    <xf numFmtId="0" fontId="5" fillId="0" borderId="49" xfId="0" applyFont="1" applyBorder="1" applyAlignment="1">
      <alignment horizontal="left" vertical="center"/>
    </xf>
    <xf numFmtId="0" fontId="5" fillId="0" borderId="46" xfId="0" applyFont="1" applyBorder="1" applyAlignment="1">
      <alignment horizontal="right" vertical="center"/>
    </xf>
    <xf numFmtId="0" fontId="5" fillId="0" borderId="54" xfId="0" applyFont="1" applyBorder="1" applyAlignment="1">
      <alignment horizontal="right" vertical="center"/>
    </xf>
    <xf numFmtId="0" fontId="4" fillId="0" borderId="56" xfId="0" applyFont="1" applyBorder="1" applyAlignment="1">
      <alignment horizontal="right" vertical="center"/>
    </xf>
    <xf numFmtId="0" fontId="4" fillId="0" borderId="47" xfId="0" applyFont="1" applyBorder="1"/>
    <xf numFmtId="0" fontId="4" fillId="0" borderId="52" xfId="0" applyFont="1" applyBorder="1" applyAlignment="1">
      <alignment horizontal="right" vertical="center"/>
    </xf>
    <xf numFmtId="0" fontId="4" fillId="0" borderId="46" xfId="0" applyFont="1" applyBorder="1"/>
    <xf numFmtId="0" fontId="4" fillId="0" borderId="54" xfId="0" applyFont="1" applyBorder="1" applyAlignment="1">
      <alignment horizontal="right" vertical="center"/>
    </xf>
    <xf numFmtId="0" fontId="4" fillId="0" borderId="57" xfId="0" applyFont="1" applyBorder="1"/>
    <xf numFmtId="0" fontId="4" fillId="0" borderId="42" xfId="0" applyFont="1" applyBorder="1" applyAlignment="1">
      <alignment horizontal="right" vertical="center"/>
    </xf>
    <xf numFmtId="0" fontId="4" fillId="0" borderId="43" xfId="0" applyFont="1" applyBorder="1" applyAlignment="1">
      <alignment horizontal="right" vertical="center"/>
    </xf>
    <xf numFmtId="0" fontId="4" fillId="0" borderId="45" xfId="0" applyFont="1" applyBorder="1"/>
    <xf numFmtId="0" fontId="4" fillId="0" borderId="58" xfId="0" applyFont="1" applyBorder="1"/>
    <xf numFmtId="0" fontId="4" fillId="0" borderId="44" xfId="0" applyFont="1" applyBorder="1" applyAlignment="1">
      <alignment horizontal="right" vertical="center"/>
    </xf>
    <xf numFmtId="0" fontId="5" fillId="0" borderId="41" xfId="0" applyFont="1" applyBorder="1" applyAlignment="1">
      <alignment horizontal="right" vertical="center"/>
    </xf>
    <xf numFmtId="0" fontId="5" fillId="0" borderId="49" xfId="0" applyFont="1" applyBorder="1" applyAlignment="1">
      <alignment horizontal="right"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57" xfId="0" applyFont="1" applyBorder="1" applyAlignment="1">
      <alignment horizontal="left" vertical="center"/>
    </xf>
    <xf numFmtId="0" fontId="5" fillId="0" borderId="56" xfId="0" applyFont="1" applyBorder="1" applyAlignment="1">
      <alignment horizontal="right" vertical="center"/>
    </xf>
    <xf numFmtId="0" fontId="5" fillId="0" borderId="45" xfId="0" applyFont="1" applyBorder="1" applyAlignment="1">
      <alignment horizontal="right" vertical="center"/>
    </xf>
    <xf numFmtId="0" fontId="5" fillId="0" borderId="44" xfId="0" applyFont="1" applyBorder="1" applyAlignment="1">
      <alignment horizontal="left" vertical="center"/>
    </xf>
    <xf numFmtId="0" fontId="5" fillId="0" borderId="47" xfId="0" applyFont="1" applyBorder="1"/>
    <xf numFmtId="0" fontId="5" fillId="0" borderId="52" xfId="0" applyFont="1" applyBorder="1" applyAlignment="1">
      <alignment horizontal="right" vertical="center"/>
    </xf>
    <xf numFmtId="0" fontId="5" fillId="0" borderId="45" xfId="0" applyFont="1" applyBorder="1" applyAlignment="1">
      <alignment horizontal="left" vertical="center"/>
    </xf>
    <xf numFmtId="0" fontId="5" fillId="0" borderId="46" xfId="0" applyFont="1" applyBorder="1"/>
    <xf numFmtId="0" fontId="5" fillId="0" borderId="57" xfId="0" applyFont="1" applyBorder="1"/>
    <xf numFmtId="0" fontId="5" fillId="0" borderId="42" xfId="0" applyFont="1" applyBorder="1" applyAlignment="1">
      <alignment horizontal="right" vertical="center"/>
    </xf>
    <xf numFmtId="0" fontId="5" fillId="0" borderId="47" xfId="0" applyFont="1" applyBorder="1" applyAlignment="1">
      <alignment horizontal="left" vertical="center"/>
    </xf>
    <xf numFmtId="0" fontId="5" fillId="0" borderId="43" xfId="0" applyFont="1" applyBorder="1" applyAlignment="1">
      <alignment horizontal="right" vertical="center"/>
    </xf>
    <xf numFmtId="0" fontId="5" fillId="0" borderId="45" xfId="0" applyFont="1" applyBorder="1"/>
    <xf numFmtId="0" fontId="5" fillId="0" borderId="58" xfId="0" applyFont="1" applyBorder="1"/>
    <xf numFmtId="0" fontId="5" fillId="0" borderId="49" xfId="0" applyFont="1" applyBorder="1"/>
    <xf numFmtId="0" fontId="5" fillId="0" borderId="44" xfId="0" applyFont="1" applyBorder="1"/>
    <xf numFmtId="0" fontId="5" fillId="0" borderId="32" xfId="0" applyFont="1" applyBorder="1" applyAlignment="1">
      <alignment horizontal="right" vertical="center"/>
    </xf>
    <xf numFmtId="0" fontId="5" fillId="0" borderId="44" xfId="0" applyFont="1" applyBorder="1" applyAlignment="1">
      <alignment horizontal="right" vertical="center"/>
    </xf>
    <xf numFmtId="0" fontId="5" fillId="0" borderId="0" xfId="0" applyFont="1" applyBorder="1" applyAlignment="1">
      <alignment horizontal="right" vertical="center"/>
    </xf>
    <xf numFmtId="0" fontId="5" fillId="0" borderId="54" xfId="0" applyFont="1" applyBorder="1"/>
    <xf numFmtId="0" fontId="4" fillId="0" borderId="0" xfId="0" applyFont="1" applyAlignment="1">
      <alignment horizontal="center"/>
    </xf>
    <xf numFmtId="0" fontId="5" fillId="0" borderId="9" xfId="0" applyFont="1" applyBorder="1" applyAlignment="1">
      <alignment horizontal="right" vertical="center"/>
    </xf>
    <xf numFmtId="0" fontId="4" fillId="0" borderId="9" xfId="0" applyFont="1" applyBorder="1" applyAlignment="1">
      <alignment horizontal="left" vertical="center"/>
    </xf>
    <xf numFmtId="0" fontId="4" fillId="0" borderId="8" xfId="0" applyFont="1" applyBorder="1" applyAlignment="1">
      <alignment horizontal="right"/>
    </xf>
    <xf numFmtId="0" fontId="4" fillId="0" borderId="62" xfId="0" applyFont="1" applyBorder="1" applyAlignment="1">
      <alignment horizontal="right" vertical="center"/>
    </xf>
    <xf numFmtId="0" fontId="3" fillId="0" borderId="0" xfId="0" applyFont="1" applyBorder="1"/>
    <xf numFmtId="0" fontId="3" fillId="0" borderId="1" xfId="0" applyNumberFormat="1" applyFont="1" applyBorder="1" applyAlignment="1">
      <alignment horizontal="center" vertical="center"/>
    </xf>
    <xf numFmtId="0" fontId="3" fillId="0" borderId="0" xfId="0" applyFont="1" applyAlignment="1">
      <alignment vertical="center"/>
    </xf>
    <xf numFmtId="0" fontId="3" fillId="0" borderId="13" xfId="0" applyNumberFormat="1" applyFont="1" applyBorder="1" applyAlignment="1">
      <alignment horizontal="center" vertical="center"/>
    </xf>
    <xf numFmtId="0" fontId="3" fillId="0" borderId="0" xfId="0" applyNumberFormat="1" applyFont="1" applyBorder="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center" vertical="center"/>
    </xf>
    <xf numFmtId="177" fontId="3" fillId="0" borderId="0" xfId="0" applyNumberFormat="1" applyFont="1" applyAlignment="1">
      <alignment horizontal="center" vertical="center"/>
    </xf>
    <xf numFmtId="0" fontId="3" fillId="0" borderId="0" xfId="0" applyFont="1" applyAlignment="1"/>
    <xf numFmtId="0" fontId="3" fillId="0" borderId="0" xfId="0" applyFont="1" applyAlignment="1">
      <alignment horizontal="right"/>
    </xf>
    <xf numFmtId="0" fontId="34" fillId="0" borderId="0" xfId="0" applyFont="1" applyBorder="1" applyAlignment="1">
      <alignment horizontal="center" vertical="center"/>
    </xf>
    <xf numFmtId="0" fontId="3" fillId="0" borderId="0" xfId="0" applyFont="1" applyFill="1" applyBorder="1" applyAlignment="1">
      <alignment horizontal="distributed" vertical="center"/>
    </xf>
    <xf numFmtId="0" fontId="3" fillId="0" borderId="0" xfId="0" applyFont="1" applyFill="1" applyBorder="1" applyAlignment="1">
      <alignment horizontal="center" vertical="center"/>
    </xf>
    <xf numFmtId="0" fontId="30" fillId="0" borderId="0" xfId="0" applyNumberFormat="1" applyFont="1" applyFill="1" applyBorder="1" applyAlignment="1">
      <alignment horizontal="center" vertical="center"/>
    </xf>
    <xf numFmtId="0" fontId="3" fillId="0" borderId="0" xfId="0" applyFont="1" applyFill="1" applyAlignment="1">
      <alignment horizontal="center" vertical="center"/>
    </xf>
    <xf numFmtId="0" fontId="30" fillId="0" borderId="0" xfId="0" applyNumberFormat="1" applyFont="1" applyBorder="1" applyAlignment="1">
      <alignment horizontal="center" vertical="center"/>
    </xf>
    <xf numFmtId="0" fontId="4" fillId="0" borderId="67" xfId="0" applyFont="1" applyBorder="1" applyAlignment="1">
      <alignment horizontal="left"/>
    </xf>
    <xf numFmtId="0" fontId="6" fillId="0" borderId="63" xfId="0" applyFont="1" applyBorder="1" applyAlignment="1">
      <alignment horizontal="right" vertical="center"/>
    </xf>
    <xf numFmtId="0" fontId="4" fillId="0" borderId="62" xfId="0" applyFont="1" applyBorder="1"/>
    <xf numFmtId="0" fontId="4" fillId="0" borderId="66" xfId="0" applyFont="1" applyBorder="1" applyAlignment="1">
      <alignment horizontal="left" vertical="center"/>
    </xf>
    <xf numFmtId="0" fontId="4" fillId="0" borderId="68" xfId="0" applyFont="1" applyBorder="1" applyAlignment="1">
      <alignment horizontal="right" vertical="center"/>
    </xf>
    <xf numFmtId="0" fontId="4" fillId="0" borderId="33" xfId="0" applyFont="1" applyBorder="1"/>
    <xf numFmtId="0" fontId="4" fillId="0" borderId="23" xfId="0" applyFont="1" applyBorder="1"/>
    <xf numFmtId="0" fontId="33" fillId="0" borderId="0" xfId="0" applyFont="1"/>
    <xf numFmtId="0" fontId="4" fillId="0" borderId="61" xfId="0" applyFont="1" applyBorder="1"/>
    <xf numFmtId="0" fontId="4" fillId="0" borderId="51" xfId="0" applyFont="1" applyBorder="1" applyAlignment="1">
      <alignment horizontal="right" vertical="center"/>
    </xf>
    <xf numFmtId="0" fontId="4" fillId="0" borderId="51" xfId="0" applyFont="1" applyBorder="1" applyAlignment="1">
      <alignment horizontal="left" vertical="center"/>
    </xf>
    <xf numFmtId="0" fontId="5" fillId="0" borderId="54" xfId="0" applyFont="1" applyBorder="1" applyAlignment="1">
      <alignment horizontal="left" vertical="center"/>
    </xf>
    <xf numFmtId="0" fontId="5" fillId="0" borderId="72" xfId="0" applyFont="1" applyBorder="1" applyAlignment="1">
      <alignment horizontal="left" vertical="center"/>
    </xf>
    <xf numFmtId="0" fontId="4" fillId="0" borderId="64" xfId="0" applyFont="1" applyBorder="1" applyAlignment="1">
      <alignment horizontal="left"/>
    </xf>
    <xf numFmtId="0" fontId="4" fillId="0" borderId="62" xfId="0" applyFont="1" applyBorder="1" applyAlignment="1">
      <alignment horizontal="right"/>
    </xf>
    <xf numFmtId="0" fontId="4" fillId="0" borderId="65" xfId="0" applyFont="1" applyBorder="1" applyAlignment="1">
      <alignment horizontal="right" vertical="center"/>
    </xf>
    <xf numFmtId="0" fontId="4" fillId="0" borderId="44" xfId="0" applyFont="1" applyBorder="1" applyAlignment="1">
      <alignment horizontal="left"/>
    </xf>
    <xf numFmtId="0" fontId="4" fillId="0" borderId="34" xfId="0" applyFont="1" applyBorder="1" applyAlignment="1">
      <alignment horizontal="center" vertical="center"/>
    </xf>
    <xf numFmtId="0" fontId="4" fillId="0" borderId="6" xfId="0" applyFont="1" applyBorder="1" applyAlignment="1">
      <alignment horizontal="center" vertical="center"/>
    </xf>
    <xf numFmtId="0" fontId="4" fillId="0" borderId="67" xfId="0" applyFont="1" applyBorder="1" applyAlignment="1">
      <alignment horizontal="left" vertical="center"/>
    </xf>
    <xf numFmtId="0" fontId="10" fillId="0" borderId="1" xfId="0" applyFont="1"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vertical="center"/>
    </xf>
    <xf numFmtId="0" fontId="6" fillId="0" borderId="0" xfId="0" applyFont="1" applyFill="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right" vertical="center"/>
    </xf>
    <xf numFmtId="0" fontId="5" fillId="0" borderId="0" xfId="0" applyFont="1" applyBorder="1" applyAlignment="1">
      <alignment horizontal="center" vertical="center"/>
    </xf>
    <xf numFmtId="0" fontId="10" fillId="0" borderId="0" xfId="0" applyFont="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23" fillId="0" borderId="0" xfId="0" applyFont="1" applyAlignment="1">
      <alignment vertical="center"/>
    </xf>
    <xf numFmtId="0" fontId="21" fillId="0" borderId="0" xfId="0" applyFont="1" applyAlignment="1">
      <alignment horizontal="center" vertical="center"/>
    </xf>
    <xf numFmtId="0" fontId="18"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6" fillId="0" borderId="6" xfId="0" applyFont="1" applyBorder="1" applyAlignment="1">
      <alignment horizontal="center" vertical="center"/>
    </xf>
    <xf numFmtId="0" fontId="5" fillId="0" borderId="6" xfId="0" applyFont="1" applyBorder="1" applyAlignment="1">
      <alignment horizontal="center" vertical="center"/>
    </xf>
    <xf numFmtId="0" fontId="3" fillId="0" borderId="54" xfId="0" applyFont="1" applyBorder="1" applyAlignment="1">
      <alignment horizontal="right" vertical="center"/>
    </xf>
    <xf numFmtId="0" fontId="4" fillId="0" borderId="64" xfId="0" applyFont="1" applyBorder="1" applyAlignment="1">
      <alignment horizontal="right" vertical="center"/>
    </xf>
    <xf numFmtId="0" fontId="4" fillId="0" borderId="73" xfId="0" applyFont="1" applyBorder="1" applyAlignment="1">
      <alignment horizontal="left" vertical="center"/>
    </xf>
    <xf numFmtId="0" fontId="4" fillId="0" borderId="66" xfId="0" applyFont="1" applyBorder="1" applyAlignment="1">
      <alignment horizontal="right" vertical="center"/>
    </xf>
    <xf numFmtId="0" fontId="0" fillId="0" borderId="4" xfId="0" applyFont="1" applyFill="1" applyBorder="1" applyAlignment="1">
      <alignment horizontal="right" vertical="center"/>
    </xf>
    <xf numFmtId="0" fontId="0" fillId="0" borderId="6"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5" xfId="0" applyFont="1" applyFill="1" applyBorder="1" applyAlignment="1">
      <alignment vertical="center"/>
    </xf>
    <xf numFmtId="0" fontId="0" fillId="0" borderId="0" xfId="0" applyFont="1" applyFill="1" applyBorder="1" applyAlignment="1">
      <alignment vertical="center"/>
    </xf>
    <xf numFmtId="0" fontId="0" fillId="0" borderId="12" xfId="0" applyFont="1" applyFill="1" applyBorder="1" applyAlignment="1">
      <alignment vertical="center"/>
    </xf>
    <xf numFmtId="0" fontId="0" fillId="0" borderId="0" xfId="0" applyFont="1" applyFill="1" applyBorder="1" applyAlignment="1">
      <alignment horizontal="distributed" vertical="center"/>
    </xf>
    <xf numFmtId="0" fontId="4" fillId="0" borderId="65" xfId="0" applyFont="1" applyBorder="1" applyAlignment="1">
      <alignment horizontal="left" vertical="center"/>
    </xf>
    <xf numFmtId="0" fontId="4" fillId="0" borderId="72" xfId="0" applyFont="1" applyBorder="1" applyAlignment="1">
      <alignment horizontal="right" vertical="center"/>
    </xf>
    <xf numFmtId="0" fontId="4" fillId="0" borderId="72" xfId="0" applyFont="1" applyBorder="1" applyAlignment="1">
      <alignment horizontal="left" vertical="center"/>
    </xf>
    <xf numFmtId="0" fontId="4" fillId="0" borderId="55" xfId="0" applyFont="1" applyBorder="1" applyAlignment="1">
      <alignment horizontal="right" vertical="center"/>
    </xf>
    <xf numFmtId="0" fontId="8" fillId="0" borderId="46" xfId="0" applyFont="1" applyBorder="1" applyAlignment="1">
      <alignment vertical="center"/>
    </xf>
    <xf numFmtId="0" fontId="23" fillId="0" borderId="6" xfId="0" applyFont="1" applyFill="1" applyBorder="1" applyAlignment="1">
      <alignment vertical="center"/>
    </xf>
    <xf numFmtId="0" fontId="4" fillId="0" borderId="62" xfId="0" applyFont="1" applyBorder="1" applyAlignment="1">
      <alignment vertical="center"/>
    </xf>
    <xf numFmtId="0" fontId="4" fillId="0" borderId="63" xfId="0" applyFont="1" applyBorder="1" applyAlignment="1">
      <alignment vertical="center"/>
    </xf>
    <xf numFmtId="0" fontId="5" fillId="0" borderId="45" xfId="0" applyFont="1" applyBorder="1" applyAlignment="1">
      <alignment horizontal="left"/>
    </xf>
    <xf numFmtId="0" fontId="4" fillId="0" borderId="0" xfId="0" applyFont="1" applyAlignment="1">
      <alignment horizontal="left" shrinkToFit="1"/>
    </xf>
    <xf numFmtId="0" fontId="4" fillId="0" borderId="0" xfId="0" applyFont="1" applyAlignment="1">
      <alignment shrinkToFit="1"/>
    </xf>
    <xf numFmtId="0" fontId="4" fillId="0" borderId="0" xfId="0" applyFont="1" applyAlignment="1">
      <alignment horizontal="right" shrinkToFit="1"/>
    </xf>
    <xf numFmtId="0" fontId="4" fillId="0" borderId="0" xfId="0" applyFont="1" applyAlignment="1">
      <alignment horizontal="center" vertical="center" shrinkToFit="1"/>
    </xf>
    <xf numFmtId="0" fontId="5" fillId="0" borderId="41" xfId="0" applyFont="1" applyBorder="1" applyAlignment="1">
      <alignment horizontal="right" vertical="center" shrinkToFit="1"/>
    </xf>
    <xf numFmtId="0" fontId="5" fillId="0" borderId="49" xfId="0" applyFont="1" applyBorder="1" applyAlignment="1">
      <alignment horizontal="right" vertical="center" shrinkToFit="1"/>
    </xf>
    <xf numFmtId="0" fontId="5" fillId="0" borderId="0" xfId="0" applyFont="1" applyAlignment="1">
      <alignment horizontal="right" vertical="center" shrinkToFit="1"/>
    </xf>
    <xf numFmtId="0" fontId="5" fillId="0" borderId="0" xfId="0" applyFont="1" applyAlignment="1">
      <alignment shrinkToFit="1"/>
    </xf>
    <xf numFmtId="0" fontId="5" fillId="0" borderId="0" xfId="0" applyFont="1" applyAlignment="1">
      <alignment horizontal="left" vertical="center" shrinkToFit="1"/>
    </xf>
    <xf numFmtId="0" fontId="5" fillId="0" borderId="57" xfId="0" applyFont="1" applyBorder="1" applyAlignment="1">
      <alignment horizontal="left" vertical="center" shrinkToFit="1"/>
    </xf>
    <xf numFmtId="0" fontId="5" fillId="0" borderId="56" xfId="0" applyFont="1" applyBorder="1" applyAlignment="1">
      <alignment horizontal="right" vertical="center" shrinkToFit="1"/>
    </xf>
    <xf numFmtId="0" fontId="5" fillId="0" borderId="45" xfId="0" applyFont="1" applyBorder="1" applyAlignment="1">
      <alignment horizontal="right" vertical="center" shrinkToFit="1"/>
    </xf>
    <xf numFmtId="0" fontId="5" fillId="0" borderId="44" xfId="0" applyFont="1" applyBorder="1" applyAlignment="1">
      <alignment horizontal="left" vertical="center" shrinkToFit="1"/>
    </xf>
    <xf numFmtId="0" fontId="5" fillId="0" borderId="47" xfId="0" applyFont="1" applyBorder="1" applyAlignment="1">
      <alignment shrinkToFit="1"/>
    </xf>
    <xf numFmtId="0" fontId="5" fillId="0" borderId="52" xfId="0" applyFont="1" applyBorder="1" applyAlignment="1">
      <alignment horizontal="right" vertical="center" shrinkToFit="1"/>
    </xf>
    <xf numFmtId="0" fontId="5" fillId="0" borderId="45" xfId="0" applyFont="1" applyBorder="1" applyAlignment="1">
      <alignment horizontal="left" vertical="center" shrinkToFit="1"/>
    </xf>
    <xf numFmtId="0" fontId="5" fillId="0" borderId="46" xfId="0" applyFont="1" applyBorder="1" applyAlignment="1">
      <alignment shrinkToFit="1"/>
    </xf>
    <xf numFmtId="0" fontId="5" fillId="0" borderId="54" xfId="0" applyFont="1" applyBorder="1" applyAlignment="1">
      <alignment horizontal="right" vertical="center" shrinkToFit="1"/>
    </xf>
    <xf numFmtId="0" fontId="5" fillId="0" borderId="57" xfId="0" applyFont="1" applyBorder="1" applyAlignment="1">
      <alignment shrinkToFit="1"/>
    </xf>
    <xf numFmtId="0" fontId="4" fillId="0" borderId="42" xfId="0" applyFont="1" applyBorder="1" applyAlignment="1">
      <alignment horizontal="right" vertical="center" shrinkToFit="1"/>
    </xf>
    <xf numFmtId="0" fontId="5" fillId="0" borderId="0" xfId="0" applyFont="1" applyBorder="1" applyAlignment="1">
      <alignment shrinkToFit="1"/>
    </xf>
    <xf numFmtId="0" fontId="5" fillId="0" borderId="43" xfId="0" applyFont="1" applyBorder="1" applyAlignment="1">
      <alignment horizontal="right" vertical="center" shrinkToFit="1"/>
    </xf>
    <xf numFmtId="0" fontId="5" fillId="0" borderId="45" xfId="0" applyFont="1" applyBorder="1" applyAlignment="1">
      <alignment shrinkToFit="1"/>
    </xf>
    <xf numFmtId="0" fontId="5" fillId="0" borderId="58" xfId="0" applyFont="1" applyBorder="1" applyAlignment="1">
      <alignment shrinkToFit="1"/>
    </xf>
    <xf numFmtId="0" fontId="5" fillId="0" borderId="49" xfId="0" applyFont="1" applyBorder="1" applyAlignment="1">
      <alignment shrinkToFit="1"/>
    </xf>
    <xf numFmtId="0" fontId="5" fillId="0" borderId="47" xfId="0" applyFont="1" applyBorder="1" applyAlignment="1">
      <alignment horizontal="right" vertical="center" shrinkToFit="1"/>
    </xf>
    <xf numFmtId="0" fontId="5" fillId="0" borderId="44" xfId="0" applyFont="1" applyBorder="1" applyAlignment="1">
      <alignment shrinkToFit="1"/>
    </xf>
    <xf numFmtId="0" fontId="5" fillId="0" borderId="32" xfId="0" applyFont="1" applyBorder="1" applyAlignment="1">
      <alignment horizontal="right" vertical="center" shrinkToFit="1"/>
    </xf>
    <xf numFmtId="0" fontId="21" fillId="0" borderId="45" xfId="0" applyFont="1" applyBorder="1" applyAlignment="1">
      <alignment horizontal="left" vertical="center" shrinkToFit="1"/>
    </xf>
    <xf numFmtId="0" fontId="21" fillId="0" borderId="70" xfId="0" applyFont="1" applyBorder="1" applyAlignment="1">
      <alignment horizontal="left" vertical="center" shrinkToFit="1"/>
    </xf>
    <xf numFmtId="0" fontId="21" fillId="0" borderId="46" xfId="0" applyFont="1" applyBorder="1" applyAlignment="1">
      <alignment horizontal="right" vertical="center" shrinkToFit="1"/>
    </xf>
    <xf numFmtId="0" fontId="21" fillId="0" borderId="71" xfId="0" applyFont="1" applyBorder="1" applyAlignment="1">
      <alignment horizontal="right" vertical="center" shrinkToFit="1"/>
    </xf>
    <xf numFmtId="0" fontId="5" fillId="0" borderId="42" xfId="0" applyFont="1" applyBorder="1" applyAlignment="1">
      <alignment horizontal="right" vertical="center" shrinkToFit="1"/>
    </xf>
    <xf numFmtId="0" fontId="5" fillId="0" borderId="55" xfId="0" applyFont="1" applyBorder="1" applyAlignment="1">
      <alignment shrinkToFit="1"/>
    </xf>
    <xf numFmtId="0" fontId="5" fillId="0" borderId="52" xfId="0" applyFont="1" applyBorder="1" applyAlignment="1">
      <alignment horizontal="left" vertical="center" shrinkToFit="1"/>
    </xf>
    <xf numFmtId="0" fontId="21" fillId="0" borderId="46" xfId="0" applyFont="1" applyBorder="1" applyAlignment="1">
      <alignment shrinkToFit="1"/>
    </xf>
    <xf numFmtId="0" fontId="21" fillId="0" borderId="0" xfId="0" applyFont="1" applyBorder="1" applyAlignment="1">
      <alignment shrinkToFit="1"/>
    </xf>
    <xf numFmtId="0" fontId="5" fillId="0" borderId="69" xfId="0" applyFont="1" applyBorder="1" applyAlignment="1">
      <alignment shrinkToFit="1"/>
    </xf>
    <xf numFmtId="0" fontId="5" fillId="0" borderId="55" xfId="0" applyFont="1" applyBorder="1" applyAlignment="1">
      <alignment vertical="center" shrinkToFit="1"/>
    </xf>
    <xf numFmtId="0" fontId="5" fillId="0" borderId="44" xfId="0" applyFont="1" applyBorder="1" applyAlignment="1">
      <alignment horizontal="right" vertical="center" shrinkToFit="1"/>
    </xf>
    <xf numFmtId="0" fontId="5" fillId="0" borderId="0" xfId="0" applyFont="1" applyAlignment="1">
      <alignment horizontal="left" shrinkToFit="1"/>
    </xf>
    <xf numFmtId="0" fontId="21" fillId="0" borderId="54" xfId="0" applyFont="1" applyBorder="1" applyAlignment="1">
      <alignment shrinkToFit="1"/>
    </xf>
    <xf numFmtId="0" fontId="5" fillId="0" borderId="55" xfId="0" applyFont="1" applyBorder="1" applyAlignment="1">
      <alignment horizontal="right" vertical="center" shrinkToFit="1"/>
    </xf>
    <xf numFmtId="0" fontId="21" fillId="0" borderId="47" xfId="0" applyFont="1" applyBorder="1" applyAlignment="1">
      <alignment horizontal="left" vertical="center" shrinkToFit="1"/>
    </xf>
    <xf numFmtId="0" fontId="5" fillId="0" borderId="54" xfId="0" applyFont="1" applyBorder="1" applyAlignment="1">
      <alignment shrinkToFit="1"/>
    </xf>
    <xf numFmtId="0" fontId="6" fillId="0" borderId="0" xfId="0" applyFont="1" applyAlignment="1">
      <alignment horizontal="right" vertical="center" shrinkToFit="1"/>
    </xf>
    <xf numFmtId="0" fontId="0" fillId="0" borderId="0" xfId="0" applyAlignment="1">
      <alignment shrinkToFit="1"/>
    </xf>
    <xf numFmtId="0" fontId="0" fillId="0" borderId="46" xfId="0" applyBorder="1" applyAlignment="1">
      <alignment shrinkToFit="1"/>
    </xf>
    <xf numFmtId="0" fontId="0" fillId="0" borderId="0" xfId="0" applyBorder="1" applyAlignment="1">
      <alignment shrinkToFit="1"/>
    </xf>
    <xf numFmtId="0" fontId="4" fillId="0" borderId="9" xfId="0" applyFont="1" applyBorder="1" applyAlignment="1">
      <alignment horizontal="right"/>
    </xf>
    <xf numFmtId="0" fontId="4" fillId="0" borderId="64" xfId="0" applyFont="1" applyBorder="1" applyAlignment="1">
      <alignment horizontal="right"/>
    </xf>
    <xf numFmtId="0" fontId="10" fillId="0" borderId="1" xfId="0" applyFont="1" applyBorder="1" applyAlignment="1">
      <alignment vertical="center"/>
    </xf>
    <xf numFmtId="0" fontId="0" fillId="0" borderId="46" xfId="0" applyBorder="1" applyAlignment="1">
      <alignment vertical="center"/>
    </xf>
    <xf numFmtId="0" fontId="0" fillId="0" borderId="47" xfId="0" applyBorder="1"/>
    <xf numFmtId="0" fontId="0" fillId="0" borderId="46" xfId="0" applyFont="1" applyBorder="1" applyAlignment="1">
      <alignment horizontal="right" vertical="center"/>
    </xf>
    <xf numFmtId="0" fontId="14" fillId="0" borderId="0" xfId="0" applyFont="1" applyFill="1" applyAlignment="1">
      <alignment horizontal="center"/>
    </xf>
    <xf numFmtId="0" fontId="15" fillId="0" borderId="0" xfId="0" applyFont="1" applyFill="1" applyAlignment="1">
      <alignment horizontal="center"/>
    </xf>
    <xf numFmtId="0" fontId="0" fillId="0" borderId="0" xfId="0" applyFont="1" applyAlignment="1">
      <alignment horizontal="distributed"/>
    </xf>
    <xf numFmtId="0" fontId="0" fillId="0" borderId="0" xfId="0" applyAlignment="1">
      <alignment horizontal="center" vertical="top"/>
    </xf>
    <xf numFmtId="0" fontId="0" fillId="0" borderId="0" xfId="0" applyAlignment="1">
      <alignment horizontal="distributed"/>
    </xf>
    <xf numFmtId="0" fontId="0" fillId="0" borderId="0" xfId="0" applyAlignment="1">
      <alignment horizontal="center"/>
    </xf>
    <xf numFmtId="0" fontId="19" fillId="0" borderId="0" xfId="0" applyFont="1" applyAlignment="1">
      <alignment horizontal="center"/>
    </xf>
    <xf numFmtId="0" fontId="0" fillId="0" borderId="0" xfId="0" applyFont="1" applyAlignment="1">
      <alignment horizontal="left"/>
    </xf>
    <xf numFmtId="0" fontId="5" fillId="0" borderId="1" xfId="0" applyFont="1" applyBorder="1" applyAlignment="1">
      <alignment horizontal="left" vertical="center"/>
    </xf>
    <xf numFmtId="0" fontId="6" fillId="0" borderId="1" xfId="0" applyFont="1" applyBorder="1" applyAlignment="1">
      <alignment horizontal="center"/>
    </xf>
    <xf numFmtId="0" fontId="25" fillId="0" borderId="0" xfId="0" applyFont="1" applyAlignment="1">
      <alignment horizontal="center"/>
    </xf>
    <xf numFmtId="0" fontId="13" fillId="0" borderId="0" xfId="0" applyFont="1" applyFill="1" applyBorder="1" applyAlignment="1">
      <alignment horizontal="left" vertical="center" wrapText="1"/>
    </xf>
    <xf numFmtId="0" fontId="13" fillId="0" borderId="0" xfId="0" applyFont="1" applyBorder="1" applyAlignment="1">
      <alignment horizontal="left" vertical="center" wrapText="1"/>
    </xf>
    <xf numFmtId="0" fontId="0" fillId="0" borderId="0" xfId="0" applyAlignment="1">
      <alignment horizontal="right" vertical="center"/>
    </xf>
    <xf numFmtId="0" fontId="8"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6" fillId="0" borderId="0" xfId="0" applyFont="1" applyFill="1" applyBorder="1" applyAlignment="1">
      <alignment horizontal="center" vertical="center"/>
    </xf>
    <xf numFmtId="0" fontId="8" fillId="0" borderId="0" xfId="0" applyFont="1" applyAlignment="1"/>
    <xf numFmtId="0" fontId="0" fillId="0" borderId="0" xfId="0" applyAlignment="1"/>
    <xf numFmtId="0" fontId="8" fillId="0" borderId="0" xfId="0" applyFont="1" applyAlignment="1">
      <alignment vertical="center"/>
    </xf>
    <xf numFmtId="0" fontId="0" fillId="0" borderId="12" xfId="0" applyBorder="1" applyAlignment="1">
      <alignment horizontal="center"/>
    </xf>
    <xf numFmtId="0" fontId="6" fillId="0" borderId="0"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6" fillId="0" borderId="14" xfId="0" applyFont="1" applyBorder="1" applyAlignment="1">
      <alignment horizontal="center" vertical="center" shrinkToFit="1"/>
    </xf>
    <xf numFmtId="0" fontId="18" fillId="0" borderId="14" xfId="0" applyFont="1" applyBorder="1" applyAlignment="1">
      <alignment horizontal="center" vertical="center"/>
    </xf>
    <xf numFmtId="0" fontId="5" fillId="0" borderId="52" xfId="0" applyFont="1" applyFill="1" applyBorder="1" applyAlignment="1">
      <alignment horizontal="center" vertical="center" shrinkToFit="1"/>
    </xf>
    <xf numFmtId="0" fontId="5" fillId="0" borderId="53" xfId="0" applyFont="1" applyFill="1" applyBorder="1" applyAlignment="1">
      <alignment horizontal="center" vertical="center" shrinkToFit="1"/>
    </xf>
    <xf numFmtId="0" fontId="5" fillId="0" borderId="45" xfId="0" applyFont="1" applyFill="1" applyBorder="1" applyAlignment="1">
      <alignment horizontal="center" vertical="center" shrinkToFit="1"/>
    </xf>
    <xf numFmtId="0" fontId="10" fillId="0" borderId="0" xfId="0" applyFont="1" applyAlignment="1">
      <alignment horizontal="left" vertical="center"/>
    </xf>
    <xf numFmtId="0" fontId="6" fillId="0" borderId="31" xfId="0" applyFont="1" applyBorder="1" applyAlignment="1">
      <alignment horizontal="center" vertical="center"/>
    </xf>
    <xf numFmtId="0" fontId="8" fillId="0" borderId="52" xfId="0" applyFont="1" applyFill="1" applyBorder="1" applyAlignment="1">
      <alignment horizontal="center" vertical="center" shrinkToFit="1"/>
    </xf>
    <xf numFmtId="0" fontId="8" fillId="0" borderId="53" xfId="0" applyFont="1" applyFill="1" applyBorder="1" applyAlignment="1">
      <alignment horizontal="center" vertical="center" shrinkToFit="1"/>
    </xf>
    <xf numFmtId="0" fontId="6" fillId="0" borderId="0" xfId="0" applyFont="1" applyBorder="1" applyAlignment="1">
      <alignment horizontal="center" vertical="center" shrinkToFit="1"/>
    </xf>
    <xf numFmtId="0" fontId="6" fillId="0" borderId="11" xfId="0" applyFont="1" applyFill="1" applyBorder="1" applyAlignment="1">
      <alignment horizontal="distributed" vertical="center"/>
    </xf>
    <xf numFmtId="0" fontId="6" fillId="0" borderId="7" xfId="0" applyFont="1" applyFill="1" applyBorder="1" applyAlignment="1">
      <alignment horizontal="distributed" vertical="center"/>
    </xf>
    <xf numFmtId="0" fontId="6" fillId="0" borderId="0" xfId="0" applyFont="1" applyAlignment="1">
      <alignment horizontal="center" vertical="center"/>
    </xf>
    <xf numFmtId="0" fontId="6" fillId="0" borderId="0" xfId="0" applyFont="1" applyBorder="1" applyAlignment="1">
      <alignment horizontal="right" vertical="center"/>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0" xfId="0" applyFont="1" applyBorder="1" applyAlignment="1">
      <alignment horizontal="center" vertical="center" shrinkToFit="1"/>
    </xf>
    <xf numFmtId="0" fontId="6" fillId="0" borderId="14" xfId="0" applyFont="1" applyBorder="1" applyAlignment="1">
      <alignment horizontal="right" vertical="center"/>
    </xf>
    <xf numFmtId="0" fontId="5" fillId="0" borderId="14" xfId="0" applyFont="1" applyBorder="1" applyAlignment="1">
      <alignment horizontal="center" vertical="center" shrinkToFit="1"/>
    </xf>
    <xf numFmtId="0" fontId="5" fillId="0" borderId="0" xfId="0" applyFont="1" applyBorder="1" applyAlignment="1">
      <alignment horizontal="center" shrinkToFit="1"/>
    </xf>
    <xf numFmtId="0" fontId="5" fillId="0" borderId="46" xfId="0" applyFont="1" applyBorder="1" applyAlignment="1">
      <alignment horizontal="center" shrinkToFit="1"/>
    </xf>
    <xf numFmtId="0" fontId="8" fillId="0" borderId="0" xfId="0" applyFont="1" applyAlignment="1">
      <alignment horizontal="center"/>
    </xf>
    <xf numFmtId="0" fontId="5" fillId="0" borderId="1" xfId="0" applyFont="1" applyFill="1" applyBorder="1" applyAlignment="1" applyProtection="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pplyProtection="1">
      <alignment horizontal="left" vertical="center"/>
    </xf>
    <xf numFmtId="0" fontId="5" fillId="0" borderId="1" xfId="0" applyFont="1" applyFill="1" applyBorder="1" applyAlignment="1">
      <alignment horizontal="left" vertical="center"/>
    </xf>
    <xf numFmtId="0" fontId="6" fillId="0" borderId="0" xfId="0" applyFont="1" applyBorder="1" applyAlignment="1">
      <alignment horizontal="center"/>
    </xf>
    <xf numFmtId="0" fontId="4" fillId="0" borderId="14" xfId="0" applyFont="1" applyBorder="1" applyAlignment="1">
      <alignment horizontal="center" vertical="center"/>
    </xf>
    <xf numFmtId="0" fontId="4" fillId="0" borderId="30" xfId="0" applyFont="1" applyBorder="1" applyAlignment="1">
      <alignment horizontal="center" vertical="center" shrinkToFit="1"/>
    </xf>
    <xf numFmtId="0" fontId="4" fillId="0" borderId="31" xfId="0" applyFont="1" applyBorder="1" applyAlignment="1">
      <alignment horizontal="center" vertical="center" shrinkToFit="1"/>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5" fillId="0" borderId="15" xfId="0" applyFont="1" applyBorder="1" applyAlignment="1">
      <alignment horizontal="center" vertical="center" shrinkToFit="1"/>
    </xf>
    <xf numFmtId="0" fontId="5" fillId="0" borderId="16" xfId="0" applyFont="1" applyBorder="1" applyAlignment="1">
      <alignment horizontal="center" vertical="center" shrinkToFit="1"/>
    </xf>
    <xf numFmtId="0" fontId="4" fillId="0" borderId="0" xfId="0" applyFont="1" applyAlignment="1">
      <alignment horizontal="center"/>
    </xf>
    <xf numFmtId="0" fontId="5" fillId="0" borderId="0" xfId="0" applyFont="1" applyBorder="1" applyAlignment="1">
      <alignment horizontal="center" vertical="center"/>
    </xf>
    <xf numFmtId="0" fontId="6" fillId="0" borderId="1" xfId="0" applyFont="1" applyFill="1" applyBorder="1" applyAlignment="1">
      <alignment horizontal="left" vertical="center"/>
    </xf>
    <xf numFmtId="0" fontId="6" fillId="0" borderId="3" xfId="0" applyFont="1" applyFill="1" applyBorder="1" applyAlignment="1">
      <alignment horizontal="left" vertical="center"/>
    </xf>
    <xf numFmtId="0" fontId="6" fillId="0" borderId="2" xfId="0" applyFont="1" applyFill="1" applyBorder="1" applyAlignment="1">
      <alignment horizontal="left"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8" fillId="0" borderId="32" xfId="0" applyFont="1" applyBorder="1" applyAlignment="1">
      <alignment horizontal="center" vertical="center"/>
    </xf>
    <xf numFmtId="0" fontId="10" fillId="0" borderId="0" xfId="0" applyFont="1" applyBorder="1" applyAlignment="1">
      <alignment horizontal="center" vertical="center"/>
    </xf>
    <xf numFmtId="0" fontId="8" fillId="0" borderId="0" xfId="0" applyFont="1" applyBorder="1" applyAlignment="1">
      <alignment horizontal="center" vertical="center"/>
    </xf>
    <xf numFmtId="0" fontId="10" fillId="0" borderId="0" xfId="0" applyFont="1" applyBorder="1" applyAlignment="1">
      <alignment horizontal="right"/>
    </xf>
    <xf numFmtId="0" fontId="8" fillId="0" borderId="0" xfId="0" applyFont="1" applyBorder="1" applyAlignment="1">
      <alignment horizontal="right" vertical="center"/>
    </xf>
    <xf numFmtId="0" fontId="10" fillId="0" borderId="14"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9" fillId="0" borderId="0" xfId="0" applyFont="1" applyBorder="1" applyAlignment="1">
      <alignment horizontal="center" vertical="center"/>
    </xf>
    <xf numFmtId="0" fontId="8" fillId="0" borderId="0" xfId="0" applyFont="1" applyBorder="1" applyAlignment="1">
      <alignment horizontal="center"/>
    </xf>
    <xf numFmtId="0" fontId="8" fillId="0" borderId="34" xfId="0" applyFont="1" applyBorder="1" applyAlignment="1">
      <alignment horizontal="center"/>
    </xf>
    <xf numFmtId="0" fontId="0" fillId="0" borderId="0" xfId="0" applyFont="1" applyAlignment="1">
      <alignment horizontal="center"/>
    </xf>
    <xf numFmtId="0" fontId="0" fillId="0" borderId="44" xfId="0" applyBorder="1" applyAlignment="1">
      <alignment horizontal="center"/>
    </xf>
    <xf numFmtId="0" fontId="0" fillId="0" borderId="47" xfId="0" applyBorder="1" applyAlignment="1">
      <alignment horizontal="center"/>
    </xf>
    <xf numFmtId="0" fontId="0" fillId="0" borderId="60" xfId="0" applyBorder="1" applyAlignment="1">
      <alignment horizontal="center"/>
    </xf>
    <xf numFmtId="0" fontId="0" fillId="0" borderId="63" xfId="0" applyBorder="1" applyAlignment="1">
      <alignment horizontal="center"/>
    </xf>
    <xf numFmtId="0" fontId="10" fillId="0" borderId="0" xfId="0" applyFont="1" applyAlignment="1">
      <alignment horizontal="center" vertical="center"/>
    </xf>
    <xf numFmtId="0" fontId="10" fillId="0" borderId="6" xfId="0" applyFont="1" applyBorder="1" applyAlignment="1">
      <alignment horizontal="center" vertical="center"/>
    </xf>
    <xf numFmtId="0" fontId="10" fillId="0" borderId="0" xfId="0" applyFont="1" applyBorder="1" applyAlignment="1">
      <alignment horizontal="left" wrapText="1"/>
    </xf>
  </cellXfs>
  <cellStyles count="1">
    <cellStyle name="標準" xfId="0" builtinId="0"/>
  </cellStyles>
  <dxfs count="1255">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bottom style="thin">
          <color auto="1"/>
        </bottom>
        <vertical/>
        <horizontal/>
      </border>
    </dxf>
    <dxf>
      <border>
        <left style="thin">
          <color auto="1"/>
        </left>
        <vertical/>
        <horizontal/>
      </border>
    </dxf>
    <dxf>
      <border>
        <left style="thin">
          <color auto="1"/>
        </left>
        <vertical/>
        <horizontal/>
      </border>
    </dxf>
    <dxf>
      <border>
        <bottom style="thin">
          <color auto="1"/>
        </bottom>
        <vertical/>
        <horizontal/>
      </border>
    </dxf>
    <dxf>
      <border>
        <bottom style="thin">
          <color auto="1"/>
        </bottom>
        <vertical/>
        <horizontal/>
      </border>
    </dxf>
    <dxf>
      <fill>
        <patternFill>
          <bgColor theme="0" tint="-4.9989318521683403E-2"/>
        </patternFill>
      </fill>
    </dxf>
    <dxf>
      <border>
        <top style="thin">
          <color auto="1"/>
        </top>
      </border>
    </dxf>
    <dxf>
      <border>
        <right style="thin">
          <color auto="1"/>
        </right>
        <bottom style="thin">
          <color auto="1"/>
        </bottom>
      </border>
    </dxf>
    <dxf>
      <border>
        <right style="thin">
          <color auto="1"/>
        </right>
        <bottom style="thin">
          <color auto="1"/>
        </bottom>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border>
        <top style="thin">
          <color auto="1"/>
        </top>
      </border>
    </dxf>
    <dxf>
      <border>
        <right style="thin">
          <color auto="1"/>
        </right>
        <bottom style="thin">
          <color auto="1"/>
        </bottom>
      </border>
    </dxf>
    <dxf>
      <border>
        <right style="thin">
          <color auto="1"/>
        </right>
        <bottom style="thin">
          <color auto="1"/>
        </bottom>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bottom style="thin">
          <color auto="1"/>
        </bottom>
        <vertical/>
        <horizontal/>
      </border>
    </dxf>
    <dxf>
      <border>
        <left style="thin">
          <color auto="1"/>
        </left>
        <vertical/>
        <horizontal/>
      </border>
    </dxf>
    <dxf>
      <border>
        <bottom style="thin">
          <color auto="1"/>
        </bottom>
        <vertical/>
        <horizontal/>
      </border>
    </dxf>
    <dxf>
      <fill>
        <patternFill>
          <bgColor theme="0" tint="-4.9989318521683403E-2"/>
        </patternFill>
      </fill>
    </dxf>
    <dxf>
      <border>
        <bottom style="thin">
          <color auto="1"/>
        </bottom>
        <vertical/>
        <horizontal/>
      </border>
    </dxf>
    <dxf>
      <fill>
        <patternFill>
          <bgColor theme="0" tint="-4.9989318521683403E-2"/>
        </patternFill>
      </fill>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bottom style="thin">
          <color auto="1"/>
        </bottom>
        <vertical/>
        <horizontal/>
      </border>
    </dxf>
    <dxf>
      <border>
        <right style="thin">
          <color auto="1"/>
        </right>
        <vertical/>
        <horizontal/>
      </border>
    </dxf>
    <dxf>
      <fill>
        <patternFill>
          <bgColor theme="0" tint="-4.9989318521683403E-2"/>
        </patternFill>
      </fill>
    </dxf>
    <dxf>
      <border>
        <bottom style="thin">
          <color auto="1"/>
        </bottom>
        <vertical/>
        <horizontal/>
      </border>
    </dxf>
    <dxf>
      <fill>
        <patternFill>
          <bgColor theme="0" tint="-4.9989318521683403E-2"/>
        </patternFill>
      </fill>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bottom style="thin">
          <color auto="1"/>
        </bottom>
        <vertical/>
        <horizontal/>
      </border>
    </dxf>
    <dxf>
      <border>
        <bottom style="thin">
          <color auto="1"/>
        </bottom>
        <vertical/>
        <horizontal/>
      </border>
    </dxf>
    <dxf>
      <border>
        <right style="thin">
          <color auto="1"/>
        </right>
        <vertical/>
        <horizontal/>
      </border>
    </dxf>
    <dxf>
      <border>
        <right style="thin">
          <color auto="1"/>
        </right>
        <vertical/>
        <horizontal/>
      </border>
    </dxf>
    <dxf>
      <fill>
        <patternFill>
          <bgColor theme="0" tint="-4.9989318521683403E-2"/>
        </patternFill>
      </fill>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bottom style="thin">
          <color auto="1"/>
        </bottom>
        <vertical/>
        <horizontal/>
      </border>
    </dxf>
    <dxf>
      <fill>
        <patternFill>
          <bgColor theme="0" tint="-4.9989318521683403E-2"/>
        </patternFill>
      </fill>
    </dxf>
    <dxf>
      <border>
        <right style="thin">
          <color auto="1"/>
        </right>
        <vertical/>
        <horizontal/>
      </border>
    </dxf>
    <dxf>
      <border>
        <right style="thin">
          <color auto="1"/>
        </right>
        <vertical/>
        <horizontal/>
      </border>
    </dxf>
    <dxf>
      <border>
        <right style="thin">
          <color auto="1"/>
        </right>
        <bottom style="thin">
          <color auto="1"/>
        </bottom>
        <vertical/>
        <horizontal/>
      </border>
    </dxf>
    <dxf>
      <border>
        <right style="thin">
          <color auto="1"/>
        </right>
        <vertical/>
        <horizontal/>
      </border>
    </dxf>
    <dxf>
      <fill>
        <patternFill>
          <bgColor theme="0" tint="-4.9989318521683403E-2"/>
        </patternFill>
      </fill>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bottom style="thin">
          <color auto="1"/>
        </bottom>
        <vertical/>
        <horizontal/>
      </border>
    </dxf>
    <dxf>
      <border>
        <left style="thin">
          <color auto="1"/>
        </left>
        <vertical/>
        <horizontal/>
      </border>
    </dxf>
    <dxf>
      <border>
        <bottom style="thin">
          <color auto="1"/>
        </bottom>
        <vertical/>
        <horizontal/>
      </border>
    </dxf>
    <dxf>
      <fill>
        <patternFill>
          <bgColor theme="0" tint="-4.9989318521683403E-2"/>
        </patternFill>
      </fill>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bottom style="thin">
          <color auto="1"/>
        </bottom>
        <vertical/>
        <horizontal/>
      </border>
    </dxf>
    <dxf>
      <border>
        <right style="thin">
          <color auto="1"/>
        </right>
        <vertical/>
        <horizontal/>
      </border>
    </dxf>
    <dxf>
      <fill>
        <patternFill>
          <bgColor theme="0" tint="-4.9989318521683403E-2"/>
        </patternFill>
      </fill>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bottom style="thin">
          <color auto="1"/>
        </bottom>
        <vertical/>
        <horizontal/>
      </border>
    </dxf>
    <dxf>
      <fill>
        <patternFill>
          <bgColor theme="0" tint="-4.9989318521683403E-2"/>
        </patternFill>
      </fill>
    </dxf>
    <dxf>
      <border>
        <right style="thin">
          <color auto="1"/>
        </right>
        <vertical/>
        <horizontal/>
      </border>
    </dxf>
    <dxf>
      <border>
        <right style="thin">
          <color auto="1"/>
        </right>
        <vertical/>
        <horizontal/>
      </border>
    </dxf>
    <dxf>
      <border>
        <right style="thin">
          <color auto="1"/>
        </right>
        <bottom style="thin">
          <color auto="1"/>
        </bottom>
        <vertical/>
        <horizontal/>
      </border>
    </dxf>
    <dxf>
      <border>
        <right style="thin">
          <color auto="1"/>
        </right>
        <vertical/>
        <horizontal/>
      </border>
    </dxf>
    <dxf>
      <fill>
        <patternFill>
          <bgColor theme="0" tint="-4.9989318521683403E-2"/>
        </patternFill>
      </fill>
    </dxf>
    <dxf>
      <border>
        <bottom style="thin">
          <color auto="1"/>
        </bottom>
        <vertical/>
        <horizontal/>
      </border>
    </dxf>
    <dxf>
      <border>
        <bottom style="thin">
          <color auto="1"/>
        </bottom>
        <vertical/>
        <horizontal/>
      </border>
    </dxf>
    <dxf>
      <border>
        <bottom style="thin">
          <color auto="1"/>
        </bottom>
        <vertical/>
        <horizontal/>
      </border>
    </dxf>
    <dxf>
      <border>
        <top style="thin">
          <color auto="1"/>
        </top>
        <vertical/>
        <horizontal/>
      </border>
    </dxf>
    <dxf>
      <border>
        <left style="thin">
          <color auto="1"/>
        </left>
        <bottom style="thin">
          <color auto="1"/>
        </bottom>
        <vertical/>
        <horizontal/>
      </border>
    </dxf>
    <dxf>
      <border>
        <left style="thin">
          <color auto="1"/>
        </left>
        <bottom style="thin">
          <color auto="1"/>
        </bottom>
        <vertical/>
        <horizontal/>
      </border>
    </dxf>
    <dxf>
      <border>
        <left style="thin">
          <color auto="1"/>
        </left>
        <top style="thin">
          <color auto="1"/>
        </top>
        <vertical/>
        <horizontal/>
      </border>
    </dxf>
    <dxf>
      <border>
        <left style="thin">
          <color auto="1"/>
        </left>
        <top style="thin">
          <color auto="1"/>
        </top>
        <vertical/>
        <horizontal/>
      </border>
    </dxf>
    <dxf>
      <fill>
        <patternFill>
          <bgColor theme="0" tint="-4.9989318521683403E-2"/>
        </patternFill>
      </fill>
    </dxf>
    <dxf>
      <border>
        <top style="thin">
          <color auto="1"/>
        </top>
      </border>
    </dxf>
    <dxf>
      <border>
        <left style="thin">
          <color auto="1"/>
        </left>
        <vertical/>
        <horizontal/>
      </border>
    </dxf>
    <dxf>
      <border>
        <left style="thin">
          <color auto="1"/>
        </left>
        <vertical/>
        <horizontal/>
      </border>
    </dxf>
    <dxf>
      <border>
        <left style="thin">
          <color auto="1"/>
        </left>
        <top style="thin">
          <color auto="1"/>
        </top>
        <vertical/>
        <horizontal/>
      </border>
    </dxf>
    <dxf>
      <border>
        <left style="thin">
          <color auto="1"/>
        </left>
        <vertical/>
        <horizontal/>
      </border>
    </dxf>
    <dxf>
      <border>
        <left style="thin">
          <color auto="1"/>
        </left>
        <bottom style="thin">
          <color auto="1"/>
        </bottom>
      </border>
    </dxf>
    <dxf>
      <border>
        <left style="thin">
          <color auto="1"/>
        </left>
        <bottom style="thin">
          <color auto="1"/>
        </bottom>
      </border>
    </dxf>
    <dxf>
      <border>
        <left style="thin">
          <color auto="1"/>
        </left>
        <bottom style="thin">
          <color auto="1"/>
        </bottom>
        <vertical/>
        <horizontal/>
      </border>
    </dxf>
    <dxf>
      <border>
        <left style="thin">
          <color auto="1"/>
        </left>
        <bottom style="thin">
          <color auto="1"/>
        </bottom>
        <vertical/>
        <horizontal/>
      </border>
    </dxf>
    <dxf>
      <border>
        <left style="thin">
          <color auto="1"/>
        </left>
        <top style="thin">
          <color auto="1"/>
        </top>
        <vertical/>
        <horizontal/>
      </border>
    </dxf>
    <dxf>
      <border>
        <left style="thin">
          <color auto="1"/>
        </left>
        <top style="thin">
          <color auto="1"/>
        </top>
        <vertical/>
        <horizontal/>
      </border>
    </dxf>
    <dxf>
      <fill>
        <patternFill>
          <bgColor theme="0" tint="-4.9989318521683403E-2"/>
        </patternFill>
      </fill>
    </dxf>
    <dxf>
      <border>
        <bottom style="thin">
          <color auto="1"/>
        </bottom>
        <vertical/>
        <horizontal/>
      </border>
    </dxf>
    <dxf>
      <fill>
        <patternFill>
          <bgColor theme="0" tint="-4.9989318521683403E-2"/>
        </patternFill>
      </fill>
    </dxf>
    <dxf>
      <border>
        <bottom style="thin">
          <color auto="1"/>
        </bottom>
        <vertical/>
        <horizontal/>
      </border>
    </dxf>
    <dxf>
      <border>
        <bottom style="thin">
          <color auto="1"/>
        </bottom>
        <vertical/>
        <horizontal/>
      </border>
    </dxf>
    <dxf>
      <border>
        <left style="thin">
          <color auto="1"/>
        </left>
        <vertical/>
        <horizontal/>
      </border>
    </dxf>
    <dxf>
      <border>
        <left style="thin">
          <color auto="1"/>
        </left>
        <vertical/>
        <horizontal/>
      </border>
    </dxf>
    <dxf>
      <border>
        <left style="thin">
          <color auto="1"/>
        </left>
        <top style="thin">
          <color auto="1"/>
        </top>
        <vertical/>
        <horizontal/>
      </border>
    </dxf>
    <dxf>
      <border>
        <left style="thin">
          <color auto="1"/>
        </left>
        <top style="thin">
          <color auto="1"/>
        </top>
        <vertical/>
        <horizontal/>
      </border>
    </dxf>
    <dxf>
      <border>
        <left style="thin">
          <color auto="1"/>
        </left>
        <bottom style="thin">
          <color auto="1"/>
        </bottom>
        <vertical/>
        <horizontal/>
      </border>
    </dxf>
    <dxf>
      <border>
        <left style="thin">
          <color auto="1"/>
        </left>
        <vertical/>
        <horizontal/>
      </border>
    </dxf>
    <dxf>
      <border>
        <bottom style="thin">
          <color auto="1"/>
        </bottom>
        <vertical/>
        <horizontal/>
      </border>
    </dxf>
    <dxf>
      <border>
        <bottom style="thin">
          <color auto="1"/>
        </bottom>
        <vertical/>
        <horizontal/>
      </border>
    </dxf>
    <dxf>
      <border>
        <top style="thin">
          <color auto="1"/>
        </top>
        <vertical/>
        <horizontal/>
      </border>
    </dxf>
    <dxf>
      <border>
        <left style="thin">
          <color auto="1"/>
        </left>
        <bottom style="thin">
          <color auto="1"/>
        </bottom>
        <vertical/>
        <horizontal/>
      </border>
    </dxf>
    <dxf>
      <border>
        <left style="thin">
          <color auto="1"/>
        </left>
        <bottom style="thin">
          <color auto="1"/>
        </bottom>
        <vertical/>
        <horizontal/>
      </border>
    </dxf>
    <dxf>
      <border>
        <left style="thin">
          <color auto="1"/>
        </left>
        <top style="thin">
          <color auto="1"/>
        </top>
        <vertical/>
        <horizontal/>
      </border>
    </dxf>
    <dxf>
      <border>
        <left style="thin">
          <color auto="1"/>
        </left>
        <top style="thin">
          <color auto="1"/>
        </top>
        <vertical/>
        <horizontal/>
      </border>
    </dxf>
    <dxf>
      <fill>
        <patternFill>
          <bgColor theme="0" tint="-4.9989318521683403E-2"/>
        </patternFill>
      </fill>
    </dxf>
    <dxf>
      <border>
        <left style="thin">
          <color auto="1"/>
        </left>
        <bottom style="thin">
          <color auto="1"/>
        </bottom>
        <vertical/>
        <horizontal/>
      </border>
    </dxf>
    <dxf>
      <border>
        <left style="thin">
          <color auto="1"/>
        </left>
        <bottom style="thin">
          <color auto="1"/>
        </bottom>
        <vertical/>
        <horizontal/>
      </border>
    </dxf>
    <dxf>
      <border>
        <left style="thin">
          <color auto="1"/>
        </left>
        <top style="thin">
          <color auto="1"/>
        </top>
        <vertical/>
        <horizontal/>
      </border>
    </dxf>
    <dxf>
      <border>
        <left style="thin">
          <color auto="1"/>
        </left>
        <top style="thin">
          <color auto="1"/>
        </top>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bottom style="thin">
          <color auto="1"/>
        </bottom>
        <vertical/>
        <horizontal/>
      </border>
    </dxf>
    <dxf>
      <border>
        <left style="thin">
          <color auto="1"/>
        </left>
        <vertical/>
        <horizontal/>
      </border>
    </dxf>
    <dxf>
      <border>
        <left style="thin">
          <color auto="1"/>
        </left>
        <vertical/>
        <horizontal/>
      </border>
    </dxf>
    <dxf>
      <border>
        <bottom style="thin">
          <color auto="1"/>
        </bottom>
        <vertical/>
        <horizontal/>
      </border>
    </dxf>
    <dxf>
      <border>
        <bottom style="thin">
          <color auto="1"/>
        </bottom>
        <vertical/>
        <horizontal/>
      </border>
    </dxf>
    <dxf>
      <fill>
        <patternFill>
          <bgColor theme="0" tint="-4.9989318521683403E-2"/>
        </patternFill>
      </fill>
    </dxf>
    <dxf>
      <border>
        <bottom style="thin">
          <color auto="1"/>
        </bottom>
        <vertical/>
        <horizontal/>
      </border>
    </dxf>
    <dxf>
      <border>
        <bottom style="thin">
          <color auto="1"/>
        </bottom>
        <vertical/>
        <horizontal/>
      </border>
    </dxf>
    <dxf>
      <border>
        <bottom style="thin">
          <color auto="1"/>
        </bottom>
        <vertical/>
        <horizontal/>
      </border>
    </dxf>
    <dxf>
      <border>
        <top style="thin">
          <color auto="1"/>
        </top>
        <vertical/>
        <horizontal/>
      </border>
    </dxf>
    <dxf>
      <border>
        <left style="thin">
          <color auto="1"/>
        </left>
        <bottom style="thin">
          <color auto="1"/>
        </bottom>
        <vertical/>
        <horizontal/>
      </border>
    </dxf>
    <dxf>
      <border>
        <left style="thin">
          <color auto="1"/>
        </left>
        <bottom style="thin">
          <color auto="1"/>
        </bottom>
        <vertical/>
        <horizontal/>
      </border>
    </dxf>
    <dxf>
      <border>
        <left style="thin">
          <color auto="1"/>
        </left>
        <top style="thin">
          <color auto="1"/>
        </top>
        <vertical/>
        <horizontal/>
      </border>
    </dxf>
    <dxf>
      <border>
        <left style="thin">
          <color auto="1"/>
        </left>
        <top style="thin">
          <color auto="1"/>
        </top>
        <vertical/>
        <horizontal/>
      </border>
    </dxf>
    <dxf>
      <fill>
        <patternFill>
          <bgColor theme="0" tint="-4.9989318521683403E-2"/>
        </patternFill>
      </fill>
    </dxf>
    <dxf>
      <border>
        <bottom style="thin">
          <color auto="1"/>
        </bottom>
        <vertical/>
        <horizontal/>
      </border>
    </dxf>
    <dxf>
      <border>
        <bottom style="thin">
          <color auto="1"/>
        </bottom>
        <vertical/>
        <horizontal/>
      </border>
    </dxf>
    <dxf>
      <border>
        <bottom style="thin">
          <color auto="1"/>
        </bottom>
        <vertical/>
        <horizontal/>
      </border>
    </dxf>
    <dxf>
      <border>
        <top style="thin">
          <color auto="1"/>
        </top>
        <vertical/>
        <horizontal/>
      </border>
    </dxf>
    <dxf>
      <border>
        <left style="thin">
          <color auto="1"/>
        </left>
        <bottom style="thin">
          <color auto="1"/>
        </bottom>
        <vertical/>
        <horizontal/>
      </border>
    </dxf>
    <dxf>
      <border>
        <left style="thin">
          <color auto="1"/>
        </left>
        <bottom style="thin">
          <color auto="1"/>
        </bottom>
        <vertical/>
        <horizontal/>
      </border>
    </dxf>
    <dxf>
      <border>
        <left style="thin">
          <color auto="1"/>
        </left>
        <top style="thin">
          <color auto="1"/>
        </top>
        <vertical/>
        <horizontal/>
      </border>
    </dxf>
    <dxf>
      <border>
        <left style="thin">
          <color auto="1"/>
        </left>
        <top style="thin">
          <color auto="1"/>
        </top>
        <vertical/>
        <horizontal/>
      </border>
    </dxf>
    <dxf>
      <fill>
        <patternFill>
          <bgColor theme="0" tint="-4.9989318521683403E-2"/>
        </patternFill>
      </fill>
    </dxf>
    <dxf>
      <border>
        <left style="thin">
          <color auto="1"/>
        </left>
        <bottom style="thin">
          <color auto="1"/>
        </bottom>
        <vertical/>
        <horizontal/>
      </border>
    </dxf>
    <dxf>
      <border>
        <left style="thin">
          <color auto="1"/>
        </left>
        <vertical/>
        <horizontal/>
      </border>
    </dxf>
    <dxf>
      <border>
        <left style="thin">
          <color auto="1"/>
        </left>
        <vertical/>
        <horizontal/>
      </border>
    </dxf>
    <dxf>
      <border>
        <left style="thin">
          <color auto="1"/>
        </left>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bottom style="thin">
          <color auto="1"/>
        </bottom>
        <vertical/>
        <horizontal/>
      </border>
    </dxf>
    <dxf>
      <border>
        <bottom style="thin">
          <color auto="1"/>
        </bottom>
        <vertical/>
        <horizontal/>
      </border>
    </dxf>
    <dxf>
      <fill>
        <patternFill>
          <bgColor theme="0" tint="-4.9989318521683403E-2"/>
        </patternFill>
      </fill>
    </dxf>
    <dxf>
      <border>
        <bottom style="thin">
          <color auto="1"/>
        </bottom>
        <vertical/>
        <horizontal/>
      </border>
    </dxf>
    <dxf>
      <border>
        <bottom style="thin">
          <color auto="1"/>
        </bottom>
        <vertical/>
        <horizontal/>
      </border>
    </dxf>
    <dxf>
      <border>
        <bottom style="thin">
          <color auto="1"/>
        </bottom>
        <vertical/>
        <horizontal/>
      </border>
    </dxf>
    <dxf>
      <border>
        <top style="thin">
          <color auto="1"/>
        </top>
        <vertical/>
        <horizontal/>
      </border>
    </dxf>
    <dxf>
      <border>
        <left style="thin">
          <color auto="1"/>
        </left>
        <bottom style="thin">
          <color auto="1"/>
        </bottom>
        <vertical/>
        <horizontal/>
      </border>
    </dxf>
    <dxf>
      <border>
        <left style="thin">
          <color auto="1"/>
        </left>
        <bottom style="thin">
          <color auto="1"/>
        </bottom>
        <vertical/>
        <horizontal/>
      </border>
    </dxf>
    <dxf>
      <border>
        <left style="thin">
          <color auto="1"/>
        </left>
        <top style="thin">
          <color auto="1"/>
        </top>
        <vertical/>
        <horizontal/>
      </border>
    </dxf>
    <dxf>
      <border>
        <left style="thin">
          <color auto="1"/>
        </left>
        <top style="thin">
          <color auto="1"/>
        </top>
        <vertical/>
        <horizontal/>
      </border>
    </dxf>
    <dxf>
      <fill>
        <patternFill>
          <bgColor theme="0" tint="-4.9989318521683403E-2"/>
        </patternFill>
      </fill>
    </dxf>
    <dxf>
      <border>
        <bottom style="thin">
          <color auto="1"/>
        </bottom>
        <vertical/>
        <horizontal/>
      </border>
    </dxf>
    <dxf>
      <border>
        <bottom style="thin">
          <color auto="1"/>
        </bottom>
        <vertical/>
        <horizontal/>
      </border>
    </dxf>
    <dxf>
      <border>
        <bottom style="thin">
          <color auto="1"/>
        </bottom>
        <vertical/>
        <horizontal/>
      </border>
    </dxf>
    <dxf>
      <border>
        <top style="thin">
          <color auto="1"/>
        </top>
        <vertical/>
        <horizontal/>
      </border>
    </dxf>
    <dxf>
      <border>
        <left style="thin">
          <color auto="1"/>
        </left>
        <bottom style="thin">
          <color auto="1"/>
        </bottom>
        <vertical/>
        <horizontal/>
      </border>
    </dxf>
    <dxf>
      <border>
        <left style="thin">
          <color auto="1"/>
        </left>
        <bottom style="thin">
          <color auto="1"/>
        </bottom>
        <vertical/>
        <horizontal/>
      </border>
    </dxf>
    <dxf>
      <border>
        <left style="thin">
          <color auto="1"/>
        </left>
        <top style="thin">
          <color auto="1"/>
        </top>
        <vertical/>
        <horizontal/>
      </border>
    </dxf>
    <dxf>
      <border>
        <left style="thin">
          <color auto="1"/>
        </left>
        <top style="thin">
          <color auto="1"/>
        </top>
        <vertical/>
        <horizontal/>
      </border>
    </dxf>
    <dxf>
      <fill>
        <patternFill>
          <bgColor theme="0" tint="-4.9989318521683403E-2"/>
        </patternFill>
      </fill>
    </dxf>
    <dxf>
      <border>
        <left style="thin">
          <color auto="1"/>
        </left>
        <bottom style="thin">
          <color auto="1"/>
        </bottom>
        <vertical/>
        <horizontal/>
      </border>
    </dxf>
    <dxf>
      <border>
        <left style="thin">
          <color auto="1"/>
        </left>
        <vertical/>
        <horizontal/>
      </border>
    </dxf>
    <dxf>
      <border>
        <left style="thin">
          <color auto="1"/>
        </left>
        <vertical/>
        <horizontal/>
      </border>
    </dxf>
    <dxf>
      <border>
        <left style="thin">
          <color auto="1"/>
        </left>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bottom style="thin">
          <color auto="1"/>
        </bottom>
        <vertical/>
        <horizontal/>
      </border>
    </dxf>
    <dxf>
      <border>
        <bottom style="thin">
          <color auto="1"/>
        </bottom>
        <vertical/>
        <horizontal/>
      </border>
    </dxf>
    <dxf>
      <fill>
        <patternFill>
          <bgColor theme="0" tint="-4.9989318521683403E-2"/>
        </patternFill>
      </fill>
    </dxf>
    <dxf>
      <border>
        <bottom style="thin">
          <color auto="1"/>
        </bottom>
        <vertical/>
        <horizontal/>
      </border>
    </dxf>
    <dxf>
      <border>
        <bottom style="thin">
          <color auto="1"/>
        </bottom>
      </border>
    </dxf>
    <dxf>
      <border>
        <top style="thin">
          <color auto="1"/>
        </top>
        <vertical/>
        <horizontal/>
      </border>
    </dxf>
    <dxf>
      <border>
        <top style="thin">
          <color auto="1"/>
        </top>
        <vertical/>
        <horizontal/>
      </border>
    </dxf>
    <dxf>
      <border>
        <right style="thin">
          <color auto="1"/>
        </right>
        <bottom style="thin">
          <color auto="1"/>
        </bottom>
      </border>
    </dxf>
    <dxf>
      <border>
        <right style="thin">
          <color auto="1"/>
        </right>
        <bottom style="thin">
          <color auto="1"/>
        </bottom>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border>
        <bottom style="thin">
          <color auto="1"/>
        </bottom>
        <vertical/>
        <horizontal/>
      </border>
    </dxf>
    <dxf>
      <border>
        <bottom style="thin">
          <color auto="1"/>
        </bottom>
      </border>
    </dxf>
    <dxf>
      <border>
        <top style="thin">
          <color auto="1"/>
        </top>
        <vertical/>
        <horizontal/>
      </border>
    </dxf>
    <dxf>
      <border>
        <top style="thin">
          <color auto="1"/>
        </top>
        <vertical/>
        <horizontal/>
      </border>
    </dxf>
    <dxf>
      <border>
        <right style="thin">
          <color auto="1"/>
        </right>
        <bottom style="thin">
          <color auto="1"/>
        </bottom>
      </border>
    </dxf>
    <dxf>
      <border>
        <right style="thin">
          <color auto="1"/>
        </right>
        <bottom style="thin">
          <color auto="1"/>
        </bottom>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border>
        <bottom style="thin">
          <color auto="1"/>
        </bottom>
        <vertical/>
        <horizontal/>
      </border>
    </dxf>
    <dxf>
      <border>
        <bottom style="thin">
          <color auto="1"/>
        </bottom>
      </border>
    </dxf>
    <dxf>
      <border>
        <top style="thin">
          <color auto="1"/>
        </top>
        <vertical/>
        <horizontal/>
      </border>
    </dxf>
    <dxf>
      <border>
        <top style="thin">
          <color auto="1"/>
        </top>
        <vertical/>
        <horizontal/>
      </border>
    </dxf>
    <dxf>
      <border>
        <right style="thin">
          <color auto="1"/>
        </right>
        <bottom style="thin">
          <color auto="1"/>
        </bottom>
      </border>
    </dxf>
    <dxf>
      <border>
        <right style="thin">
          <color auto="1"/>
        </right>
        <bottom style="thin">
          <color auto="1"/>
        </bottom>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border>
        <bottom style="thin">
          <color auto="1"/>
        </bottom>
        <vertical/>
        <horizontal/>
      </border>
    </dxf>
    <dxf>
      <border>
        <bottom style="thin">
          <color auto="1"/>
        </bottom>
      </border>
    </dxf>
    <dxf>
      <border>
        <top style="thin">
          <color auto="1"/>
        </top>
        <vertical/>
        <horizontal/>
      </border>
    </dxf>
    <dxf>
      <border>
        <top style="thin">
          <color auto="1"/>
        </top>
        <vertical/>
        <horizontal/>
      </border>
    </dxf>
    <dxf>
      <border>
        <right style="thin">
          <color auto="1"/>
        </right>
        <bottom style="thin">
          <color auto="1"/>
        </bottom>
      </border>
    </dxf>
    <dxf>
      <border>
        <right style="thin">
          <color auto="1"/>
        </right>
        <bottom style="thin">
          <color auto="1"/>
        </bottom>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border>
        <bottom style="thin">
          <color auto="1"/>
        </bottom>
        <vertical/>
        <horizontal/>
      </border>
    </dxf>
    <dxf>
      <border>
        <bottom style="thin">
          <color auto="1"/>
        </bottom>
      </border>
    </dxf>
    <dxf>
      <border>
        <top style="thin">
          <color auto="1"/>
        </top>
        <vertical/>
        <horizontal/>
      </border>
    </dxf>
    <dxf>
      <border>
        <top style="thin">
          <color auto="1"/>
        </top>
        <vertical/>
        <horizontal/>
      </border>
    </dxf>
    <dxf>
      <border>
        <right style="thin">
          <color auto="1"/>
        </right>
        <bottom style="thin">
          <color auto="1"/>
        </bottom>
      </border>
    </dxf>
    <dxf>
      <border>
        <right style="thin">
          <color auto="1"/>
        </right>
        <bottom style="thin">
          <color auto="1"/>
        </bottom>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border>
        <bottom style="thin">
          <color auto="1"/>
        </bottom>
        <vertical/>
        <horizontal/>
      </border>
    </dxf>
    <dxf>
      <border>
        <bottom style="thin">
          <color auto="1"/>
        </bottom>
      </border>
    </dxf>
    <dxf>
      <border>
        <top style="thin">
          <color auto="1"/>
        </top>
        <vertical/>
        <horizontal/>
      </border>
    </dxf>
    <dxf>
      <border>
        <top style="thin">
          <color auto="1"/>
        </top>
        <vertical/>
        <horizontal/>
      </border>
    </dxf>
    <dxf>
      <border>
        <right style="thin">
          <color auto="1"/>
        </right>
        <bottom style="thin">
          <color auto="1"/>
        </bottom>
      </border>
    </dxf>
    <dxf>
      <border>
        <right style="thin">
          <color auto="1"/>
        </right>
        <bottom style="thin">
          <color auto="1"/>
        </bottom>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border>
        <right style="thin">
          <color auto="1"/>
        </right>
        <vertical/>
        <horizontal/>
      </border>
    </dxf>
    <dxf>
      <border>
        <right style="thin">
          <color auto="1"/>
        </right>
        <vertical/>
        <horizontal/>
      </border>
    </dxf>
    <dxf>
      <border>
        <top style="thin">
          <color auto="1"/>
        </top>
        <vertical/>
        <horizontal/>
      </border>
    </dxf>
    <dxf>
      <border>
        <top style="thin">
          <color auto="1"/>
        </top>
        <vertical/>
        <horizontal/>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border>
        <right style="thin">
          <color auto="1"/>
        </right>
        <bottom style="thin">
          <color auto="1"/>
        </bottom>
        <vertical/>
        <horizontal/>
      </border>
    </dxf>
    <dxf>
      <border>
        <right style="thin">
          <color auto="1"/>
        </right>
        <vertical/>
        <horizontal/>
      </border>
    </dxf>
    <dxf>
      <border>
        <right style="thin">
          <color auto="1"/>
        </right>
        <bottom style="thin">
          <color auto="1"/>
        </bottom>
      </border>
    </dxf>
    <dxf>
      <border>
        <right style="thin">
          <color auto="1"/>
        </right>
        <bottom style="thin">
          <color auto="1"/>
        </bottom>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bottom style="thin">
          <color auto="1"/>
        </bottom>
        <vertical/>
        <horizontal/>
      </border>
    </dxf>
    <dxf>
      <border>
        <right style="thin">
          <color auto="1"/>
        </right>
        <bottom style="thin">
          <color auto="1"/>
        </bottom>
      </border>
    </dxf>
    <dxf>
      <border>
        <right style="thin">
          <color auto="1"/>
        </right>
        <bottom style="thin">
          <color auto="1"/>
        </bottom>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fill>
        <patternFill>
          <bgColor theme="0" tint="-4.9989318521683403E-2"/>
        </patternFill>
      </fill>
    </dxf>
    <dxf>
      <border>
        <right style="thin">
          <color auto="1"/>
        </right>
        <vertical/>
        <horizontal/>
      </border>
    </dxf>
    <dxf>
      <border>
        <right style="thin">
          <color auto="1"/>
        </right>
        <vertical/>
        <horizontal/>
      </border>
    </dxf>
    <dxf>
      <border>
        <right style="thin">
          <color auto="1"/>
        </right>
        <bottom style="thin">
          <color auto="1"/>
        </bottom>
        <vertical/>
        <horizontal/>
      </border>
    </dxf>
    <dxf>
      <border>
        <right style="thin">
          <color auto="1"/>
        </right>
        <vertical/>
        <horizontal/>
      </border>
    </dxf>
    <dxf>
      <border>
        <right style="thin">
          <color auto="1"/>
        </right>
        <bottom style="thin">
          <color auto="1"/>
        </bottom>
      </border>
    </dxf>
    <dxf>
      <border>
        <right style="thin">
          <color auto="1"/>
        </right>
        <bottom style="thin">
          <color auto="1"/>
        </bottom>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bottom style="thin">
          <color auto="1"/>
        </bottom>
        <vertical/>
        <horizontal/>
      </border>
    </dxf>
    <dxf>
      <fill>
        <patternFill>
          <bgColor theme="0" tint="-4.9989318521683403E-2"/>
        </patternFill>
      </fill>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bottom style="thin">
          <color auto="1"/>
        </bottom>
        <vertical/>
        <horizontal/>
      </border>
    </dxf>
    <dxf>
      <fill>
        <patternFill>
          <bgColor theme="0" tint="-4.9989318521683403E-2"/>
        </patternFill>
      </fill>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bottom style="thin">
          <color auto="1"/>
        </bottom>
        <vertical/>
        <horizontal/>
      </border>
    </dxf>
    <dxf>
      <border>
        <left style="thin">
          <color auto="1"/>
        </left>
        <vertical/>
        <horizontal/>
      </border>
    </dxf>
    <dxf>
      <border>
        <bottom style="thin">
          <color auto="1"/>
        </bottom>
        <vertical/>
        <horizontal/>
      </border>
    </dxf>
    <dxf>
      <fill>
        <patternFill>
          <bgColor theme="0" tint="-4.9989318521683403E-2"/>
        </patternFill>
      </fill>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bottom style="thin">
          <color auto="1"/>
        </bottom>
        <vertical/>
        <horizontal/>
      </border>
    </dxf>
    <dxf>
      <border>
        <left style="thin">
          <color auto="1"/>
        </left>
        <vertical/>
        <horizontal/>
      </border>
    </dxf>
    <dxf>
      <border>
        <bottom style="thin">
          <color auto="1"/>
        </bottom>
        <vertical/>
        <horizontal/>
      </border>
    </dxf>
    <dxf>
      <fill>
        <patternFill>
          <bgColor theme="0" tint="-4.9989318521683403E-2"/>
        </patternFill>
      </fill>
    </dxf>
    <dxf>
      <border>
        <left style="thin">
          <color auto="1"/>
        </left>
        <vertical/>
        <horizontal/>
      </border>
    </dxf>
    <dxf>
      <border>
        <left style="thin">
          <color auto="1"/>
        </left>
        <vertical/>
        <horizontal/>
      </border>
    </dxf>
    <dxf>
      <border>
        <left style="thin">
          <color auto="1"/>
        </left>
        <top style="thin">
          <color auto="1"/>
        </top>
        <vertical/>
        <horizontal/>
      </border>
    </dxf>
    <dxf>
      <border>
        <left style="thin">
          <color auto="1"/>
        </left>
        <top style="thin">
          <color auto="1"/>
        </top>
        <vertical/>
        <horizontal/>
      </border>
    </dxf>
    <dxf>
      <border>
        <left style="thin">
          <color auto="1"/>
        </left>
        <bottom style="thin">
          <color auto="1"/>
        </bottom>
        <vertical/>
        <horizontal/>
      </border>
    </dxf>
    <dxf>
      <border>
        <left style="thin">
          <color auto="1"/>
        </left>
        <bottom style="thin">
          <color auto="1"/>
        </bottom>
        <vertical/>
        <horizontal/>
      </border>
    </dxf>
    <dxf>
      <border>
        <left style="thin">
          <color auto="1"/>
        </left>
        <top style="thin">
          <color auto="1"/>
        </top>
        <vertical/>
        <horizontal/>
      </border>
    </dxf>
    <dxf>
      <border>
        <left style="thin">
          <color auto="1"/>
        </left>
        <top style="thin">
          <color auto="1"/>
        </top>
        <vertical/>
        <horizontal/>
      </border>
    </dxf>
    <dxf>
      <fill>
        <patternFill>
          <bgColor theme="0" tint="-4.9989318521683403E-2"/>
        </patternFill>
      </fill>
    </dxf>
    <dxf>
      <border>
        <bottom style="thin">
          <color auto="1"/>
        </bottom>
        <vertical/>
        <horizontal/>
      </border>
    </dxf>
    <dxf>
      <border>
        <bottom style="thin">
          <color auto="1"/>
        </bottom>
        <vertical/>
        <horizontal/>
      </border>
    </dxf>
    <dxf>
      <fill>
        <patternFill>
          <bgColor theme="0" tint="-4.9989318521683403E-2"/>
        </patternFill>
      </fill>
    </dxf>
    <dxf>
      <border>
        <left style="thin">
          <color auto="1"/>
        </left>
        <vertical/>
        <horizontal/>
      </border>
    </dxf>
    <dxf>
      <border>
        <left style="thin">
          <color auto="1"/>
        </left>
        <vertical/>
        <horizontal/>
      </border>
    </dxf>
    <dxf>
      <border>
        <left style="thin">
          <color auto="1"/>
        </left>
        <top style="thin">
          <color auto="1"/>
        </top>
        <vertical/>
        <horizontal/>
      </border>
    </dxf>
    <dxf>
      <border>
        <left style="thin">
          <color auto="1"/>
        </left>
        <vertical/>
        <horizontal/>
      </border>
    </dxf>
    <dxf>
      <border>
        <left style="thin">
          <color auto="1"/>
        </left>
        <bottom style="thin">
          <color auto="1"/>
        </bottom>
        <vertical/>
        <horizontal/>
      </border>
    </dxf>
    <dxf>
      <border>
        <left style="thin">
          <color auto="1"/>
        </left>
        <bottom style="thin">
          <color auto="1"/>
        </bottom>
        <vertical/>
        <horizontal/>
      </border>
    </dxf>
    <dxf>
      <border>
        <left style="thin">
          <color auto="1"/>
        </left>
        <top style="thin">
          <color auto="1"/>
        </top>
        <vertical/>
        <horizontal/>
      </border>
    </dxf>
    <dxf>
      <border>
        <left style="thin">
          <color auto="1"/>
        </left>
        <top style="thin">
          <color auto="1"/>
        </top>
        <vertical/>
        <horizontal/>
      </border>
    </dxf>
    <dxf>
      <fill>
        <patternFill>
          <bgColor theme="0" tint="-4.9989318521683403E-2"/>
        </patternFill>
      </fill>
    </dxf>
    <dxf>
      <border>
        <bottom style="thin">
          <color auto="1"/>
        </bottom>
        <vertical/>
        <horizontal/>
      </border>
    </dxf>
    <dxf>
      <border>
        <bottom style="thin">
          <color auto="1"/>
        </bottom>
        <vertical/>
        <horizontal/>
      </border>
    </dxf>
    <dxf>
      <fill>
        <patternFill>
          <bgColor theme="0" tint="-4.9989318521683403E-2"/>
        </patternFill>
      </fill>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bottom style="thin">
          <color auto="1"/>
        </bottom>
        <vertical/>
        <horizontal/>
      </border>
    </dxf>
    <dxf>
      <border>
        <left style="thin">
          <color auto="1"/>
        </left>
        <bottom style="thin">
          <color auto="1"/>
        </bottom>
        <vertical/>
        <horizontal/>
      </border>
    </dxf>
    <dxf>
      <border>
        <left style="thin">
          <color auto="1"/>
        </left>
        <top style="thin">
          <color auto="1"/>
        </top>
        <vertical/>
        <horizontal/>
      </border>
    </dxf>
    <dxf>
      <border>
        <left style="thin">
          <color auto="1"/>
        </left>
        <top style="thin">
          <color auto="1"/>
        </top>
        <vertical/>
        <horizontal/>
      </border>
    </dxf>
    <dxf>
      <fill>
        <patternFill>
          <bgColor theme="0" tint="-4.9989318521683403E-2"/>
        </patternFill>
      </fill>
    </dxf>
    <dxf>
      <border>
        <left style="thin">
          <color auto="1"/>
        </left>
        <vertical/>
        <horizontal/>
      </border>
    </dxf>
    <dxf>
      <border>
        <left style="thin">
          <color auto="1"/>
        </left>
        <vertical/>
        <horizontal/>
      </border>
    </dxf>
    <dxf>
      <border>
        <left style="thin">
          <color auto="1"/>
        </left>
        <bottom style="thin">
          <color auto="1"/>
        </bottom>
        <vertical/>
        <horizontal/>
      </border>
    </dxf>
    <dxf>
      <border>
        <left style="thin">
          <color auto="1"/>
        </left>
        <vertical/>
        <horizontal/>
      </border>
    </dxf>
    <dxf>
      <border>
        <left style="thin">
          <color auto="1"/>
        </left>
        <bottom style="thin">
          <color auto="1"/>
        </bottom>
        <vertical/>
        <horizontal/>
      </border>
    </dxf>
    <dxf>
      <border>
        <left style="thin">
          <color auto="1"/>
        </left>
        <bottom style="thin">
          <color auto="1"/>
        </bottom>
        <vertical/>
        <horizontal/>
      </border>
    </dxf>
    <dxf>
      <border>
        <left style="thin">
          <color auto="1"/>
        </left>
        <top style="thin">
          <color auto="1"/>
        </top>
        <vertical/>
        <horizontal/>
      </border>
    </dxf>
    <dxf>
      <border>
        <left style="thin">
          <color auto="1"/>
        </left>
        <top style="thin">
          <color auto="1"/>
        </top>
        <vertical/>
        <horizontal/>
      </border>
    </dxf>
    <dxf>
      <fill>
        <patternFill>
          <bgColor theme="0" tint="-4.9989318521683403E-2"/>
        </patternFill>
      </fill>
    </dxf>
    <dxf>
      <border>
        <top style="thin">
          <color auto="1"/>
        </top>
      </border>
    </dxf>
    <dxf>
      <border>
        <left style="thin">
          <color auto="1"/>
        </left>
        <vertical/>
        <horizontal/>
      </border>
    </dxf>
    <dxf>
      <border>
        <left style="thin">
          <color auto="1"/>
        </left>
        <vertical/>
        <horizontal/>
      </border>
    </dxf>
    <dxf>
      <border>
        <left style="thin">
          <color auto="1"/>
        </left>
        <top style="thin">
          <color auto="1"/>
        </top>
        <vertical/>
        <horizontal/>
      </border>
    </dxf>
    <dxf>
      <border>
        <left style="thin">
          <color auto="1"/>
        </left>
        <vertical/>
        <horizontal/>
      </border>
    </dxf>
    <dxf>
      <border>
        <left style="thin">
          <color auto="1"/>
        </left>
        <bottom style="thin">
          <color auto="1"/>
        </bottom>
      </border>
    </dxf>
    <dxf>
      <border>
        <left style="thin">
          <color auto="1"/>
        </left>
        <bottom style="thin">
          <color auto="1"/>
        </bottom>
      </border>
    </dxf>
    <dxf>
      <border>
        <left style="thin">
          <color auto="1"/>
        </left>
        <bottom style="thin">
          <color auto="1"/>
        </bottom>
        <vertical/>
        <horizontal/>
      </border>
    </dxf>
    <dxf>
      <border>
        <left style="thin">
          <color auto="1"/>
        </left>
        <bottom style="thin">
          <color auto="1"/>
        </bottom>
        <vertical/>
        <horizontal/>
      </border>
    </dxf>
    <dxf>
      <border>
        <left style="thin">
          <color auto="1"/>
        </left>
        <top style="thin">
          <color auto="1"/>
        </top>
        <vertical/>
        <horizontal/>
      </border>
    </dxf>
    <dxf>
      <border>
        <left style="thin">
          <color auto="1"/>
        </left>
        <top style="thin">
          <color auto="1"/>
        </top>
        <vertical/>
        <horizontal/>
      </border>
    </dxf>
    <dxf>
      <fill>
        <patternFill>
          <bgColor theme="0" tint="-4.9989318521683403E-2"/>
        </patternFill>
      </fill>
    </dxf>
    <dxf>
      <fill>
        <patternFill>
          <bgColor theme="0" tint="-4.9989318521683403E-2"/>
        </patternFill>
      </fill>
    </dxf>
    <dxf>
      <border>
        <top style="thin">
          <color auto="1"/>
        </top>
      </border>
    </dxf>
    <dxf>
      <border>
        <left style="thin">
          <color auto="1"/>
        </left>
        <vertical/>
        <horizontal/>
      </border>
    </dxf>
    <dxf>
      <border>
        <left style="thin">
          <color auto="1"/>
        </left>
        <vertical/>
        <horizontal/>
      </border>
    </dxf>
    <dxf>
      <border>
        <left style="thin">
          <color auto="1"/>
        </left>
        <top style="thin">
          <color auto="1"/>
        </top>
        <vertical/>
        <horizontal/>
      </border>
    </dxf>
    <dxf>
      <border>
        <left style="thin">
          <color auto="1"/>
        </left>
        <top style="thin">
          <color auto="1"/>
        </top>
        <vertical/>
        <horizontal/>
      </border>
    </dxf>
    <dxf>
      <border>
        <left style="thin">
          <color auto="1"/>
        </left>
        <bottom style="thin">
          <color auto="1"/>
        </bottom>
      </border>
    </dxf>
    <dxf>
      <border>
        <left style="thin">
          <color auto="1"/>
        </left>
        <bottom style="thin">
          <color auto="1"/>
        </bottom>
      </border>
    </dxf>
    <dxf>
      <border>
        <left style="thin">
          <color auto="1"/>
        </left>
        <bottom style="thin">
          <color auto="1"/>
        </bottom>
        <vertical/>
        <horizontal/>
      </border>
    </dxf>
    <dxf>
      <border>
        <left style="thin">
          <color auto="1"/>
        </left>
        <bottom style="thin">
          <color auto="1"/>
        </bottom>
        <vertical/>
        <horizontal/>
      </border>
    </dxf>
    <dxf>
      <border>
        <left style="thin">
          <color auto="1"/>
        </left>
        <top style="thin">
          <color auto="1"/>
        </top>
        <vertical/>
        <horizontal/>
      </border>
    </dxf>
    <dxf>
      <border>
        <left style="thin">
          <color auto="1"/>
        </left>
        <top style="thin">
          <color auto="1"/>
        </top>
        <vertical/>
        <horizontal/>
      </border>
    </dxf>
    <dxf>
      <fill>
        <patternFill>
          <bgColor theme="0" tint="-4.9989318521683403E-2"/>
        </patternFill>
      </fill>
    </dxf>
    <dxf>
      <border>
        <bottom style="thin">
          <color auto="1"/>
        </bottom>
        <vertical/>
        <horizontal/>
      </border>
    </dxf>
    <dxf>
      <border>
        <bottom style="thin">
          <color auto="1"/>
        </bottom>
        <vertical/>
        <horizontal/>
      </border>
    </dxf>
    <dxf>
      <fill>
        <patternFill>
          <bgColor theme="0" tint="-4.9989318521683403E-2"/>
        </patternFill>
      </fill>
    </dxf>
    <dxf>
      <border>
        <top style="thin">
          <color auto="1"/>
        </top>
      </border>
    </dxf>
    <dxf>
      <border>
        <left style="thin">
          <color auto="1"/>
        </left>
        <vertical/>
        <horizontal/>
      </border>
    </dxf>
    <dxf>
      <border>
        <left style="thin">
          <color auto="1"/>
        </left>
        <vertical/>
        <horizontal/>
      </border>
    </dxf>
    <dxf>
      <border>
        <left style="thin">
          <color auto="1"/>
        </left>
        <top style="thin">
          <color auto="1"/>
        </top>
        <vertical/>
        <horizontal/>
      </border>
    </dxf>
    <dxf>
      <border>
        <left style="thin">
          <color auto="1"/>
        </left>
        <vertical/>
        <horizontal/>
      </border>
    </dxf>
    <dxf>
      <border>
        <left style="thin">
          <color auto="1"/>
        </left>
        <bottom style="thin">
          <color auto="1"/>
        </bottom>
      </border>
    </dxf>
    <dxf>
      <border>
        <left style="thin">
          <color auto="1"/>
        </left>
        <bottom style="thin">
          <color auto="1"/>
        </bottom>
      </border>
    </dxf>
    <dxf>
      <border>
        <left style="thin">
          <color auto="1"/>
        </left>
        <bottom style="thin">
          <color auto="1"/>
        </bottom>
        <vertical/>
        <horizontal/>
      </border>
    </dxf>
    <dxf>
      <border>
        <left style="thin">
          <color auto="1"/>
        </left>
        <bottom style="thin">
          <color auto="1"/>
        </bottom>
        <vertical/>
        <horizontal/>
      </border>
    </dxf>
    <dxf>
      <border>
        <left style="thin">
          <color auto="1"/>
        </left>
        <top style="thin">
          <color auto="1"/>
        </top>
        <vertical/>
        <horizontal/>
      </border>
    </dxf>
    <dxf>
      <border>
        <left style="thin">
          <color auto="1"/>
        </left>
        <top style="thin">
          <color auto="1"/>
        </top>
        <vertical/>
        <horizontal/>
      </border>
    </dxf>
    <dxf>
      <fill>
        <patternFill>
          <bgColor theme="0" tint="-4.9989318521683403E-2"/>
        </patternFill>
      </fill>
    </dxf>
    <dxf>
      <border>
        <bottom style="thin">
          <color auto="1"/>
        </bottom>
        <vertical/>
        <horizontal/>
      </border>
    </dxf>
    <dxf>
      <border>
        <bottom style="thin">
          <color auto="1"/>
        </bottom>
        <vertical/>
        <horizontal/>
      </border>
    </dxf>
    <dxf>
      <fill>
        <patternFill>
          <bgColor theme="0" tint="-4.9989318521683403E-2"/>
        </patternFill>
      </fill>
    </dxf>
    <dxf>
      <border>
        <bottom style="thin">
          <color auto="1"/>
        </bottom>
        <vertical/>
        <horizontal/>
      </border>
    </dxf>
    <dxf>
      <border>
        <left style="thin">
          <color auto="1"/>
        </left>
        <vertical/>
        <horizontal/>
      </border>
    </dxf>
    <dxf>
      <border>
        <left style="thin">
          <color auto="1"/>
        </left>
        <vertical/>
        <horizontal/>
      </border>
    </dxf>
    <dxf>
      <border>
        <left style="thin">
          <color auto="1"/>
        </left>
        <top style="thin">
          <color auto="1"/>
        </top>
        <vertical/>
        <horizontal/>
      </border>
    </dxf>
    <dxf>
      <border>
        <left style="thin">
          <color auto="1"/>
        </left>
        <top style="thin">
          <color auto="1"/>
        </top>
        <vertical/>
        <horizontal/>
      </border>
    </dxf>
    <dxf>
      <border>
        <left style="thin">
          <color auto="1"/>
        </left>
        <bottom style="thin">
          <color auto="1"/>
        </bottom>
        <vertical/>
        <horizontal/>
      </border>
    </dxf>
    <dxf>
      <border>
        <left style="thin">
          <color auto="1"/>
        </left>
        <vertical/>
        <horizontal/>
      </border>
    </dxf>
    <dxf>
      <border>
        <left style="thin">
          <color auto="1"/>
        </left>
        <bottom style="thin">
          <color auto="1"/>
        </bottom>
        <vertical/>
        <horizontal/>
      </border>
    </dxf>
    <dxf>
      <border>
        <left style="thin">
          <color auto="1"/>
        </left>
        <bottom style="thin">
          <color auto="1"/>
        </bottom>
        <vertical/>
        <horizontal/>
      </border>
    </dxf>
    <dxf>
      <border>
        <left style="thin">
          <color auto="1"/>
        </left>
        <top style="thin">
          <color auto="1"/>
        </top>
        <vertical/>
        <horizontal/>
      </border>
    </dxf>
    <dxf>
      <border>
        <left style="thin">
          <color auto="1"/>
        </left>
        <top style="thin">
          <color auto="1"/>
        </top>
        <vertical/>
        <horizontal/>
      </border>
    </dxf>
    <dxf>
      <fill>
        <patternFill>
          <bgColor theme="0" tint="-4.9989318521683403E-2"/>
        </patternFill>
      </fill>
    </dxf>
    <dxf>
      <border>
        <bottom style="thin">
          <color auto="1"/>
        </bottom>
        <vertical/>
        <horizontal/>
      </border>
    </dxf>
    <dxf>
      <border>
        <left style="thin">
          <color auto="1"/>
        </left>
        <vertical/>
        <horizontal/>
      </border>
    </dxf>
    <dxf>
      <border>
        <left style="thin">
          <color auto="1"/>
        </left>
        <vertical/>
        <horizontal/>
      </border>
    </dxf>
    <dxf>
      <border>
        <left style="thin">
          <color auto="1"/>
        </left>
        <top style="thin">
          <color auto="1"/>
        </top>
        <vertical/>
        <horizontal/>
      </border>
    </dxf>
    <dxf>
      <border>
        <left style="thin">
          <color auto="1"/>
        </left>
        <top style="thin">
          <color auto="1"/>
        </top>
        <vertical/>
        <horizontal/>
      </border>
    </dxf>
    <dxf>
      <border>
        <left style="thin">
          <color auto="1"/>
        </left>
        <bottom style="thin">
          <color auto="1"/>
        </bottom>
        <vertical/>
        <horizontal/>
      </border>
    </dxf>
    <dxf>
      <border>
        <left style="thin">
          <color auto="1"/>
        </left>
        <vertical/>
        <horizontal/>
      </border>
    </dxf>
    <dxf>
      <border>
        <left style="thin">
          <color auto="1"/>
        </left>
        <bottom style="thin">
          <color auto="1"/>
        </bottom>
        <vertical/>
        <horizontal/>
      </border>
    </dxf>
    <dxf>
      <border>
        <left style="thin">
          <color auto="1"/>
        </left>
        <bottom style="thin">
          <color auto="1"/>
        </bottom>
        <vertical/>
        <horizontal/>
      </border>
    </dxf>
    <dxf>
      <border>
        <left style="thin">
          <color auto="1"/>
        </left>
        <top style="thin">
          <color auto="1"/>
        </top>
        <vertical/>
        <horizontal/>
      </border>
    </dxf>
    <dxf>
      <border>
        <left style="thin">
          <color auto="1"/>
        </left>
        <top style="thin">
          <color auto="1"/>
        </top>
        <vertical/>
        <horizontal/>
      </border>
    </dxf>
    <dxf>
      <fill>
        <patternFill>
          <bgColor theme="0" tint="-4.9989318521683403E-2"/>
        </patternFill>
      </fill>
    </dxf>
    <dxf>
      <border>
        <bottom style="thin">
          <color auto="1"/>
        </bottom>
        <vertical/>
        <horizontal/>
      </border>
    </dxf>
    <dxf>
      <border>
        <left style="thin">
          <color auto="1"/>
        </left>
        <vertical/>
        <horizontal/>
      </border>
    </dxf>
    <dxf>
      <border>
        <left style="thin">
          <color auto="1"/>
        </left>
        <vertical/>
        <horizontal/>
      </border>
    </dxf>
    <dxf>
      <border>
        <left style="thin">
          <color auto="1"/>
        </left>
        <top style="thin">
          <color auto="1"/>
        </top>
        <vertical/>
        <horizontal/>
      </border>
    </dxf>
    <dxf>
      <border>
        <left style="thin">
          <color auto="1"/>
        </left>
        <top style="thin">
          <color auto="1"/>
        </top>
        <vertical/>
        <horizontal/>
      </border>
    </dxf>
    <dxf>
      <border>
        <left style="thin">
          <color auto="1"/>
        </left>
        <bottom style="thin">
          <color auto="1"/>
        </bottom>
        <vertical/>
        <horizontal/>
      </border>
    </dxf>
    <dxf>
      <border>
        <left style="thin">
          <color auto="1"/>
        </left>
        <vertical/>
        <horizontal/>
      </border>
    </dxf>
    <dxf>
      <border>
        <left style="thin">
          <color auto="1"/>
        </left>
        <bottom style="thin">
          <color auto="1"/>
        </bottom>
        <vertical/>
        <horizontal/>
      </border>
    </dxf>
    <dxf>
      <border>
        <left style="thin">
          <color auto="1"/>
        </left>
        <bottom style="thin">
          <color auto="1"/>
        </bottom>
        <vertical/>
        <horizontal/>
      </border>
    </dxf>
    <dxf>
      <border>
        <left style="thin">
          <color auto="1"/>
        </left>
        <top style="thin">
          <color auto="1"/>
        </top>
        <vertical/>
        <horizontal/>
      </border>
    </dxf>
    <dxf>
      <border>
        <left style="thin">
          <color auto="1"/>
        </left>
        <top style="thin">
          <color auto="1"/>
        </top>
        <vertical/>
        <horizontal/>
      </border>
    </dxf>
    <dxf>
      <fill>
        <patternFill>
          <bgColor theme="0" tint="-4.9989318521683403E-2"/>
        </patternFill>
      </fill>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bottom style="thin">
          <color auto="1"/>
        </bottom>
        <vertical/>
        <horizontal/>
      </border>
    </dxf>
    <dxf>
      <fill>
        <patternFill>
          <bgColor theme="0" tint="-4.9989318521683403E-2"/>
        </patternFill>
      </fill>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bottom style="thin">
          <color auto="1"/>
        </bottom>
        <vertical/>
        <horizontal/>
      </border>
    </dxf>
    <dxf>
      <fill>
        <patternFill>
          <bgColor theme="0" tint="-4.9989318521683403E-2"/>
        </patternFill>
      </fill>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bottom style="thin">
          <color auto="1"/>
        </bottom>
        <vertical/>
        <horizontal/>
      </border>
    </dxf>
    <dxf>
      <fill>
        <patternFill>
          <bgColor theme="0" tint="-4.9989318521683403E-2"/>
        </patternFill>
      </fill>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bottom style="thin">
          <color auto="1"/>
        </bottom>
        <vertical/>
        <horizontal/>
      </border>
    </dxf>
    <dxf>
      <border>
        <bottom style="thin">
          <color auto="1"/>
        </bottom>
        <vertical/>
        <horizontal/>
      </border>
    </dxf>
    <dxf>
      <border>
        <right style="thin">
          <color auto="1"/>
        </right>
        <vertical/>
        <horizontal/>
      </border>
    </dxf>
    <dxf>
      <fill>
        <patternFill>
          <bgColor theme="0" tint="-4.9989318521683403E-2"/>
        </patternFill>
      </fill>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bottom style="thin">
          <color auto="1"/>
        </bottom>
        <vertical/>
        <horizontal/>
      </border>
    </dxf>
    <dxf>
      <border>
        <bottom style="thin">
          <color auto="1"/>
        </bottom>
        <vertical/>
        <horizontal/>
      </border>
    </dxf>
    <dxf>
      <border>
        <bottom style="thin">
          <color auto="1"/>
        </bottom>
      </border>
    </dxf>
    <dxf>
      <border>
        <right style="thin">
          <color auto="1"/>
        </right>
        <bottom style="thin">
          <color auto="1"/>
        </bottom>
      </border>
    </dxf>
    <dxf>
      <border>
        <right style="thin">
          <color auto="1"/>
        </right>
        <bottom style="thin">
          <color auto="1"/>
        </bottom>
      </border>
    </dxf>
    <dxf>
      <border>
        <right style="thin">
          <color auto="1"/>
        </right>
        <bottom style="thin">
          <color auto="1"/>
        </bottom>
      </border>
    </dxf>
    <dxf>
      <border>
        <right style="thin">
          <color auto="1"/>
        </right>
        <bottom style="thin">
          <color auto="1"/>
        </bottom>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fill>
        <patternFill>
          <bgColor theme="0" tint="-4.9989318521683403E-2"/>
        </patternFill>
      </fill>
    </dxf>
    <dxf>
      <border>
        <right style="thin">
          <color auto="1"/>
        </right>
        <vertical/>
        <horizontal/>
      </border>
    </dxf>
    <dxf>
      <border>
        <right style="thin">
          <color auto="1"/>
        </right>
        <vertical/>
        <horizontal/>
      </border>
    </dxf>
    <dxf>
      <border>
        <right style="thin">
          <color auto="1"/>
        </right>
        <top style="thin">
          <color auto="1"/>
        </top>
        <vertical/>
        <horizontal/>
      </border>
    </dxf>
    <dxf>
      <border>
        <right style="thin">
          <color auto="1"/>
        </right>
        <top style="thin">
          <color auto="1"/>
        </top>
        <vertical/>
        <horizontal/>
      </border>
    </dxf>
    <dxf>
      <border>
        <bottom style="thin">
          <color auto="1"/>
        </bottom>
        <vertical/>
        <horizontal/>
      </border>
    </dxf>
    <dxf>
      <border>
        <bottom style="thin">
          <color auto="1"/>
        </bottom>
        <vertical/>
        <horizontal/>
      </border>
    </dxf>
    <dxf>
      <border>
        <bottom style="thin">
          <color auto="1"/>
        </bottom>
      </border>
    </dxf>
    <dxf>
      <border>
        <right style="thin">
          <color auto="1"/>
        </right>
        <bottom style="thin">
          <color auto="1"/>
        </bottom>
      </border>
    </dxf>
    <dxf>
      <border>
        <right style="thin">
          <color auto="1"/>
        </right>
        <bottom style="thin">
          <color auto="1"/>
        </bottom>
      </border>
    </dxf>
    <dxf>
      <border>
        <right style="thin">
          <color auto="1"/>
        </right>
        <bottom style="thin">
          <color auto="1"/>
        </bottom>
      </border>
    </dxf>
    <dxf>
      <border>
        <right style="thin">
          <color auto="1"/>
        </right>
        <bottom style="thin">
          <color auto="1"/>
        </bottom>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fill>
        <patternFill>
          <bgColor theme="0" tint="-4.9989318521683403E-2"/>
        </patternFill>
      </fill>
    </dxf>
    <dxf>
      <border>
        <right style="thin">
          <color auto="1"/>
        </right>
        <vertical/>
        <horizontal/>
      </border>
    </dxf>
    <dxf>
      <border>
        <right style="thin">
          <color auto="1"/>
        </right>
        <vertical/>
        <horizontal/>
      </border>
    </dxf>
    <dxf>
      <border>
        <bottom style="thin">
          <color auto="1"/>
        </bottom>
        <vertical/>
        <horizontal/>
      </border>
    </dxf>
    <dxf>
      <border>
        <bottom style="thin">
          <color auto="1"/>
        </bottom>
        <vertical/>
        <horizontal/>
      </border>
    </dxf>
    <dxf>
      <border>
        <bottom style="thin">
          <color auto="1"/>
        </bottom>
      </border>
    </dxf>
    <dxf>
      <border>
        <right style="thin">
          <color auto="1"/>
        </right>
        <bottom style="thin">
          <color auto="1"/>
        </bottom>
      </border>
    </dxf>
    <dxf>
      <border>
        <right style="thin">
          <color auto="1"/>
        </right>
        <bottom style="thin">
          <color auto="1"/>
        </bottom>
      </border>
    </dxf>
    <dxf>
      <border>
        <right style="thin">
          <color auto="1"/>
        </right>
        <bottom style="thin">
          <color auto="1"/>
        </bottom>
      </border>
    </dxf>
    <dxf>
      <border>
        <right style="thin">
          <color auto="1"/>
        </right>
        <bottom style="thin">
          <color auto="1"/>
        </bottom>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fill>
        <patternFill>
          <bgColor theme="0" tint="-4.9989318521683403E-2"/>
        </patternFill>
      </fill>
    </dxf>
    <dxf>
      <border>
        <right style="thin">
          <color auto="1"/>
        </right>
        <vertical/>
        <horizontal/>
      </border>
    </dxf>
    <dxf>
      <border>
        <right style="thin">
          <color auto="1"/>
        </right>
        <vertical/>
        <horizontal/>
      </border>
    </dxf>
    <dxf>
      <border>
        <top style="thin">
          <color auto="1"/>
        </top>
        <vertical/>
        <horizontal/>
      </border>
    </dxf>
    <dxf>
      <border>
        <top style="thin">
          <color auto="1"/>
        </top>
        <vertical/>
        <horizontal/>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border>
        <right style="thin">
          <color auto="1"/>
        </right>
        <bottom style="thin">
          <color auto="1"/>
        </bottom>
        <vertical/>
        <horizontal/>
      </border>
    </dxf>
    <dxf>
      <border>
        <right style="thin">
          <color auto="1"/>
        </right>
        <vertical/>
        <horizontal/>
      </border>
    </dxf>
    <dxf>
      <border>
        <right style="thin">
          <color auto="1"/>
        </right>
        <bottom style="thin">
          <color auto="1"/>
        </bottom>
      </border>
    </dxf>
    <dxf>
      <border>
        <right style="thin">
          <color auto="1"/>
        </right>
        <bottom style="thin">
          <color auto="1"/>
        </bottom>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border>
        <right style="thin">
          <color auto="1"/>
        </right>
        <vertical/>
        <horizontal/>
      </border>
    </dxf>
    <dxf>
      <border>
        <right style="thin">
          <color auto="1"/>
        </right>
        <vertical/>
        <horizontal/>
      </border>
    </dxf>
    <dxf>
      <border>
        <top style="thin">
          <color auto="1"/>
        </top>
        <vertical/>
        <horizontal/>
      </border>
    </dxf>
    <dxf>
      <border>
        <top style="thin">
          <color auto="1"/>
        </top>
        <vertical/>
        <horizontal/>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border>
        <right style="thin">
          <color auto="1"/>
        </right>
        <bottom style="thin">
          <color auto="1"/>
        </bottom>
        <vertical/>
        <horizontal/>
      </border>
    </dxf>
    <dxf>
      <border>
        <right style="thin">
          <color auto="1"/>
        </right>
        <vertical/>
        <horizontal/>
      </border>
    </dxf>
    <dxf>
      <border>
        <right style="thin">
          <color auto="1"/>
        </right>
        <bottom style="thin">
          <color auto="1"/>
        </bottom>
      </border>
    </dxf>
    <dxf>
      <border>
        <right style="thin">
          <color auto="1"/>
        </right>
        <bottom style="thin">
          <color auto="1"/>
        </bottom>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border>
        <right style="thin">
          <color auto="1"/>
        </right>
        <vertical/>
        <horizontal/>
      </border>
    </dxf>
    <dxf>
      <border>
        <right style="thin">
          <color auto="1"/>
        </right>
        <vertical/>
        <horizontal/>
      </border>
    </dxf>
    <dxf>
      <border>
        <top style="thin">
          <color auto="1"/>
        </top>
        <vertical/>
        <horizontal/>
      </border>
    </dxf>
    <dxf>
      <border>
        <top style="thin">
          <color auto="1"/>
        </top>
        <vertical/>
        <horizontal/>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border>
        <right style="thin">
          <color auto="1"/>
        </right>
        <bottom style="thin">
          <color auto="1"/>
        </bottom>
        <vertical/>
        <horizontal/>
      </border>
    </dxf>
    <dxf>
      <border>
        <right style="thin">
          <color auto="1"/>
        </right>
        <vertical/>
        <horizontal/>
      </border>
    </dxf>
    <dxf>
      <border>
        <right style="thin">
          <color auto="1"/>
        </right>
        <bottom style="thin">
          <color auto="1"/>
        </bottom>
      </border>
    </dxf>
    <dxf>
      <border>
        <right style="thin">
          <color auto="1"/>
        </right>
        <bottom style="thin">
          <color auto="1"/>
        </bottom>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border>
        <right style="thin">
          <color auto="1"/>
        </right>
        <vertical/>
        <horizontal/>
      </border>
    </dxf>
    <dxf>
      <border>
        <right style="thin">
          <color auto="1"/>
        </right>
        <vertical/>
        <horizontal/>
      </border>
    </dxf>
    <dxf>
      <border>
        <top style="thin">
          <color auto="1"/>
        </top>
        <vertical/>
        <horizontal/>
      </border>
    </dxf>
    <dxf>
      <border>
        <top style="thin">
          <color auto="1"/>
        </top>
        <vertical/>
        <horizontal/>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border>
        <right style="thin">
          <color auto="1"/>
        </right>
        <bottom style="thin">
          <color auto="1"/>
        </bottom>
        <vertical/>
        <horizontal/>
      </border>
    </dxf>
    <dxf>
      <border>
        <right style="thin">
          <color auto="1"/>
        </right>
        <vertical/>
        <horizontal/>
      </border>
    </dxf>
    <dxf>
      <border>
        <right style="thin">
          <color auto="1"/>
        </right>
        <bottom style="thin">
          <color auto="1"/>
        </bottom>
      </border>
    </dxf>
    <dxf>
      <border>
        <right style="thin">
          <color auto="1"/>
        </right>
        <bottom style="thin">
          <color auto="1"/>
        </bottom>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fill>
        <patternFill>
          <bgColor theme="0" tint="-4.9989318521683403E-2"/>
        </patternFill>
      </fill>
    </dxf>
    <dxf>
      <border>
        <bottom style="thin">
          <color auto="1"/>
        </bottom>
        <vertical/>
        <horizontal/>
      </border>
    </dxf>
    <dxf>
      <border>
        <right style="thin">
          <color auto="1"/>
        </right>
        <bottom style="thin">
          <color auto="1"/>
        </bottom>
        <vertical/>
        <horizontal/>
      </border>
    </dxf>
    <dxf>
      <fill>
        <patternFill>
          <bgColor theme="0" tint="-4.9989318521683403E-2"/>
        </patternFill>
      </fill>
    </dxf>
    <dxf>
      <border>
        <left style="thin">
          <color auto="1"/>
        </left>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top style="thin">
          <color auto="1"/>
        </top>
        <vertical/>
        <horizontal/>
      </border>
    </dxf>
    <dxf>
      <border>
        <left style="thin">
          <color auto="1"/>
        </left>
        <bottom style="thin">
          <color auto="1"/>
        </bottom>
        <vertical/>
        <horizontal/>
      </border>
    </dxf>
    <dxf>
      <border>
        <left style="thin">
          <color auto="1"/>
        </left>
        <bottom style="thin">
          <color auto="1"/>
        </bottom>
        <vertical/>
        <horizontal/>
      </border>
    </dxf>
    <dxf>
      <border>
        <left style="thin">
          <color auto="1"/>
        </left>
        <top style="thin">
          <color auto="1"/>
        </top>
        <vertical/>
        <horizontal/>
      </border>
    </dxf>
    <dxf>
      <border>
        <left style="thin">
          <color auto="1"/>
        </left>
        <top style="thin">
          <color auto="1"/>
        </top>
        <vertical/>
        <horizontal/>
      </border>
    </dxf>
    <dxf>
      <fill>
        <patternFill>
          <bgColor theme="0" tint="-4.9989318521683403E-2"/>
        </patternFill>
      </fill>
    </dxf>
    <dxf>
      <border>
        <bottom style="thin">
          <color auto="1"/>
        </bottom>
        <vertical/>
        <horizontal/>
      </border>
    </dxf>
    <dxf>
      <border>
        <bottom style="thin">
          <color auto="1"/>
        </bottom>
        <vertical/>
        <horizontal/>
      </border>
    </dxf>
    <dxf>
      <border>
        <bottom style="thin">
          <color auto="1"/>
        </bottom>
        <vertical/>
        <horizontal/>
      </border>
    </dxf>
    <dxf>
      <border>
        <top style="thin">
          <color auto="1"/>
        </top>
        <vertical/>
        <horizontal/>
      </border>
    </dxf>
    <dxf>
      <border>
        <left style="thin">
          <color auto="1"/>
        </left>
        <bottom style="thin">
          <color auto="1"/>
        </bottom>
        <vertical/>
        <horizontal/>
      </border>
    </dxf>
    <dxf>
      <border>
        <left style="thin">
          <color auto="1"/>
        </left>
        <bottom style="thin">
          <color auto="1"/>
        </bottom>
        <vertical/>
        <horizontal/>
      </border>
    </dxf>
    <dxf>
      <border>
        <left style="thin">
          <color auto="1"/>
        </left>
        <top style="thin">
          <color auto="1"/>
        </top>
        <vertical/>
        <horizontal/>
      </border>
    </dxf>
    <dxf>
      <border>
        <left style="thin">
          <color auto="1"/>
        </left>
        <top style="thin">
          <color auto="1"/>
        </top>
        <vertical/>
        <horizontal/>
      </border>
    </dxf>
    <dxf>
      <fill>
        <patternFill>
          <bgColor theme="0" tint="-4.9989318521683403E-2"/>
        </patternFill>
      </fill>
    </dxf>
    <dxf>
      <border>
        <bottom style="thin">
          <color auto="1"/>
        </bottom>
        <vertical/>
        <horizontal/>
      </border>
    </dxf>
    <dxf>
      <border>
        <top style="thin">
          <color auto="1"/>
        </top>
      </border>
    </dxf>
    <dxf>
      <border>
        <left style="thin">
          <color auto="1"/>
        </left>
        <vertical/>
        <horizontal/>
      </border>
    </dxf>
    <dxf>
      <border>
        <left style="thin">
          <color auto="1"/>
        </left>
        <vertical/>
        <horizontal/>
      </border>
    </dxf>
    <dxf>
      <border>
        <left style="thin">
          <color auto="1"/>
        </left>
        <top style="thin">
          <color auto="1"/>
        </top>
        <vertical/>
        <horizontal/>
      </border>
    </dxf>
    <dxf>
      <border>
        <left style="thin">
          <color auto="1"/>
        </left>
        <top style="thin">
          <color auto="1"/>
        </top>
        <vertical/>
        <horizontal/>
      </border>
    </dxf>
    <dxf>
      <border>
        <left style="thin">
          <color auto="1"/>
        </left>
        <bottom style="thin">
          <color auto="1"/>
        </bottom>
      </border>
    </dxf>
    <dxf>
      <border>
        <left style="thin">
          <color auto="1"/>
        </left>
        <bottom style="thin">
          <color auto="1"/>
        </bottom>
      </border>
    </dxf>
    <dxf>
      <border>
        <left style="thin">
          <color auto="1"/>
        </left>
        <bottom style="thin">
          <color auto="1"/>
        </bottom>
        <vertical/>
        <horizontal/>
      </border>
    </dxf>
    <dxf>
      <border>
        <left style="thin">
          <color auto="1"/>
        </left>
        <bottom style="thin">
          <color auto="1"/>
        </bottom>
        <vertical/>
        <horizontal/>
      </border>
    </dxf>
    <dxf>
      <border>
        <left style="thin">
          <color auto="1"/>
        </left>
        <top style="thin">
          <color auto="1"/>
        </top>
        <vertical/>
        <horizontal/>
      </border>
    </dxf>
    <dxf>
      <border>
        <left style="thin">
          <color auto="1"/>
        </left>
        <top style="thin">
          <color auto="1"/>
        </top>
        <vertical/>
        <horizontal/>
      </border>
    </dxf>
    <dxf>
      <fill>
        <patternFill>
          <bgColor theme="0" tint="-4.9989318521683403E-2"/>
        </patternFill>
      </fill>
    </dxf>
    <dxf>
      <border>
        <bottom style="thin">
          <color auto="1"/>
        </bottom>
        <vertical/>
        <horizontal/>
      </border>
    </dxf>
    <dxf>
      <border>
        <bottom style="thin">
          <color auto="1"/>
        </bottom>
        <vertical/>
        <horizontal/>
      </border>
    </dxf>
    <dxf>
      <fill>
        <patternFill>
          <bgColor theme="0" tint="-4.9989318521683403E-2"/>
        </patternFill>
      </fill>
    </dxf>
    <dxf>
      <border>
        <top style="thin">
          <color auto="1"/>
        </top>
      </border>
    </dxf>
    <dxf>
      <border>
        <left style="thin">
          <color auto="1"/>
        </left>
        <vertical/>
        <horizontal/>
      </border>
    </dxf>
    <dxf>
      <border>
        <left style="thin">
          <color auto="1"/>
        </left>
        <vertical/>
        <horizontal/>
      </border>
    </dxf>
    <dxf>
      <border>
        <left style="thin">
          <color auto="1"/>
        </left>
        <top style="thin">
          <color auto="1"/>
        </top>
        <vertical/>
        <horizontal/>
      </border>
    </dxf>
    <dxf>
      <border>
        <left style="thin">
          <color auto="1"/>
        </left>
        <top style="thin">
          <color auto="1"/>
        </top>
        <vertical/>
        <horizontal/>
      </border>
    </dxf>
    <dxf>
      <border>
        <left style="thin">
          <color auto="1"/>
        </left>
        <bottom style="thin">
          <color auto="1"/>
        </bottom>
      </border>
    </dxf>
    <dxf>
      <border>
        <left style="thin">
          <color auto="1"/>
        </left>
        <bottom style="thin">
          <color auto="1"/>
        </bottom>
      </border>
    </dxf>
    <dxf>
      <border>
        <bottom style="thin">
          <color auto="1"/>
        </bottom>
        <vertical/>
        <horizontal/>
      </border>
    </dxf>
    <dxf>
      <border>
        <left style="thin">
          <color auto="1"/>
        </left>
        <vertical/>
        <horizontal/>
      </border>
    </dxf>
    <dxf>
      <border>
        <left style="thin">
          <color auto="1"/>
        </left>
        <vertical/>
        <horizontal/>
      </border>
    </dxf>
    <dxf>
      <border>
        <left style="thin">
          <color auto="1"/>
        </left>
        <top style="thin">
          <color auto="1"/>
        </top>
        <vertical/>
        <horizontal/>
      </border>
    </dxf>
    <dxf>
      <border>
        <left style="thin">
          <color auto="1"/>
        </left>
        <top style="thin">
          <color auto="1"/>
        </top>
        <vertical/>
        <horizontal/>
      </border>
    </dxf>
    <dxf>
      <border>
        <left style="thin">
          <color auto="1"/>
        </left>
        <bottom style="thin">
          <color auto="1"/>
        </bottom>
        <vertical/>
        <horizontal/>
      </border>
    </dxf>
    <dxf>
      <border>
        <left style="thin">
          <color auto="1"/>
        </left>
        <vertical/>
        <horizontal/>
      </border>
    </dxf>
    <dxf>
      <border>
        <left style="thin">
          <color auto="1"/>
        </left>
        <bottom style="thin">
          <color auto="1"/>
        </bottom>
        <vertical/>
        <horizontal/>
      </border>
    </dxf>
    <dxf>
      <border>
        <left style="thin">
          <color auto="1"/>
        </left>
        <bottom style="thin">
          <color auto="1"/>
        </bottom>
        <vertical/>
        <horizontal/>
      </border>
    </dxf>
    <dxf>
      <border>
        <left style="thin">
          <color auto="1"/>
        </left>
        <top style="thin">
          <color auto="1"/>
        </top>
        <vertical/>
        <horizontal/>
      </border>
    </dxf>
    <dxf>
      <border>
        <left style="thin">
          <color auto="1"/>
        </left>
        <top style="thin">
          <color auto="1"/>
        </top>
        <vertical/>
        <horizontal/>
      </border>
    </dxf>
    <dxf>
      <fill>
        <patternFill>
          <bgColor theme="0" tint="-4.9989318521683403E-2"/>
        </patternFill>
      </fill>
    </dxf>
    <dxf>
      <border>
        <bottom style="thin">
          <color auto="1"/>
        </bottom>
        <vertical/>
        <horizontal/>
      </border>
    </dxf>
    <dxf>
      <border>
        <left style="thin">
          <color auto="1"/>
        </left>
        <vertical/>
        <horizontal/>
      </border>
    </dxf>
    <dxf>
      <border>
        <left style="thin">
          <color auto="1"/>
        </left>
        <vertical/>
        <horizontal/>
      </border>
    </dxf>
    <dxf>
      <border>
        <left style="thin">
          <color auto="1"/>
        </left>
        <top style="thin">
          <color auto="1"/>
        </top>
        <vertical/>
        <horizontal/>
      </border>
    </dxf>
    <dxf>
      <border>
        <left style="thin">
          <color auto="1"/>
        </left>
        <top style="thin">
          <color auto="1"/>
        </top>
        <vertical/>
        <horizontal/>
      </border>
    </dxf>
    <dxf>
      <border>
        <left style="thin">
          <color auto="1"/>
        </left>
        <bottom style="thin">
          <color auto="1"/>
        </bottom>
        <vertical/>
        <horizontal/>
      </border>
    </dxf>
    <dxf>
      <border>
        <left style="thin">
          <color auto="1"/>
        </left>
        <vertical/>
        <horizontal/>
      </border>
    </dxf>
    <dxf>
      <border>
        <left style="thin">
          <color auto="1"/>
        </left>
        <bottom style="thin">
          <color auto="1"/>
        </bottom>
        <vertical/>
        <horizontal/>
      </border>
    </dxf>
    <dxf>
      <border>
        <left style="thin">
          <color auto="1"/>
        </left>
        <bottom style="thin">
          <color auto="1"/>
        </bottom>
        <vertical/>
        <horizontal/>
      </border>
    </dxf>
    <dxf>
      <border>
        <left style="thin">
          <color auto="1"/>
        </left>
        <top style="thin">
          <color auto="1"/>
        </top>
        <vertical/>
        <horizontal/>
      </border>
    </dxf>
    <dxf>
      <border>
        <left style="thin">
          <color auto="1"/>
        </left>
        <top style="thin">
          <color auto="1"/>
        </top>
        <vertical/>
        <horizontal/>
      </border>
    </dxf>
    <dxf>
      <fill>
        <patternFill>
          <bgColor theme="0" tint="-4.9989318521683403E-2"/>
        </patternFill>
      </fill>
    </dxf>
    <dxf>
      <border>
        <bottom style="thin">
          <color auto="1"/>
        </bottom>
        <vertical/>
        <horizontal/>
      </border>
    </dxf>
    <dxf>
      <border>
        <left style="thin">
          <color auto="1"/>
        </left>
        <vertical/>
        <horizontal/>
      </border>
    </dxf>
    <dxf>
      <border>
        <left style="thin">
          <color auto="1"/>
        </left>
        <vertical/>
        <horizontal/>
      </border>
    </dxf>
    <dxf>
      <border>
        <left style="thin">
          <color auto="1"/>
        </left>
        <top style="thin">
          <color auto="1"/>
        </top>
        <vertical/>
        <horizontal/>
      </border>
    </dxf>
    <dxf>
      <border>
        <left style="thin">
          <color auto="1"/>
        </left>
        <top style="thin">
          <color auto="1"/>
        </top>
        <vertical/>
        <horizontal/>
      </border>
    </dxf>
    <dxf>
      <border>
        <left style="thin">
          <color auto="1"/>
        </left>
        <bottom style="thin">
          <color auto="1"/>
        </bottom>
        <vertical/>
        <horizontal/>
      </border>
    </dxf>
    <dxf>
      <border>
        <left style="thin">
          <color auto="1"/>
        </left>
        <vertical/>
        <horizontal/>
      </border>
    </dxf>
    <dxf>
      <border>
        <bottom style="thin">
          <color auto="1"/>
        </bottom>
        <vertical/>
        <horizontal/>
      </border>
    </dxf>
    <dxf>
      <border>
        <bottom style="thin">
          <color auto="1"/>
        </bottom>
        <vertical/>
        <horizontal/>
      </border>
    </dxf>
    <dxf>
      <border>
        <top style="thin">
          <color auto="1"/>
        </top>
        <vertical/>
        <horizontal/>
      </border>
    </dxf>
    <dxf>
      <border>
        <left style="thin">
          <color auto="1"/>
        </left>
        <bottom style="thin">
          <color auto="1"/>
        </bottom>
        <vertical/>
        <horizontal/>
      </border>
    </dxf>
    <dxf>
      <border>
        <left style="thin">
          <color auto="1"/>
        </left>
        <bottom style="thin">
          <color auto="1"/>
        </bottom>
        <vertical/>
        <horizontal/>
      </border>
    </dxf>
    <dxf>
      <border>
        <left style="thin">
          <color auto="1"/>
        </left>
        <top style="thin">
          <color auto="1"/>
        </top>
        <vertical/>
        <horizontal/>
      </border>
    </dxf>
    <dxf>
      <border>
        <left style="thin">
          <color auto="1"/>
        </left>
        <top style="thin">
          <color auto="1"/>
        </top>
        <vertical/>
        <horizontal/>
      </border>
    </dxf>
    <dxf>
      <fill>
        <patternFill>
          <bgColor theme="0" tint="-4.9989318521683403E-2"/>
        </patternFill>
      </fill>
    </dxf>
    <dxf>
      <border>
        <left style="thin">
          <color auto="1"/>
        </left>
        <bottom style="thin">
          <color auto="1"/>
        </bottom>
        <vertical/>
        <horizontal/>
      </border>
    </dxf>
    <dxf>
      <border>
        <left style="thin">
          <color auto="1"/>
        </left>
        <bottom style="thin">
          <color auto="1"/>
        </bottom>
        <vertical/>
        <horizontal/>
      </border>
    </dxf>
    <dxf>
      <border>
        <left style="thin">
          <color auto="1"/>
        </left>
        <top style="thin">
          <color auto="1"/>
        </top>
        <vertical/>
        <horizontal/>
      </border>
    </dxf>
    <dxf>
      <border>
        <left style="thin">
          <color auto="1"/>
        </left>
        <top style="thin">
          <color auto="1"/>
        </top>
        <vertical/>
        <horizontal/>
      </border>
    </dxf>
    <dxf>
      <fill>
        <patternFill>
          <bgColor theme="0" tint="-4.9989318521683403E-2"/>
        </patternFill>
      </fill>
    </dxf>
    <dxf>
      <border>
        <left style="thin">
          <color auto="1"/>
        </left>
        <bottom style="thin">
          <color auto="1"/>
        </bottom>
        <vertical/>
        <horizontal/>
      </border>
    </dxf>
    <dxf>
      <border>
        <left style="thin">
          <color auto="1"/>
        </left>
        <bottom style="thin">
          <color auto="1"/>
        </bottom>
        <vertical/>
        <horizontal/>
      </border>
    </dxf>
    <dxf>
      <border>
        <left style="thin">
          <color auto="1"/>
        </left>
        <top style="thin">
          <color auto="1"/>
        </top>
        <vertical/>
        <horizontal/>
      </border>
    </dxf>
    <dxf>
      <border>
        <left style="thin">
          <color auto="1"/>
        </left>
        <top style="thin">
          <color auto="1"/>
        </top>
        <vertical/>
        <horizontal/>
      </border>
    </dxf>
    <dxf>
      <border>
        <left style="thin">
          <color auto="1"/>
        </left>
        <bottom style="thin">
          <color auto="1"/>
        </bottom>
        <vertical/>
        <horizontal/>
      </border>
    </dxf>
    <dxf>
      <border>
        <left style="thin">
          <color auto="1"/>
        </left>
        <vertical/>
        <horizontal/>
      </border>
    </dxf>
    <dxf>
      <border>
        <left style="thin">
          <color auto="1"/>
        </left>
        <vertical/>
        <horizontal/>
      </border>
    </dxf>
    <dxf>
      <border>
        <left style="thin">
          <color auto="1"/>
        </left>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bottom style="thin">
          <color auto="1"/>
        </bottom>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bottom style="thin">
          <color auto="1"/>
        </bottom>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bottom style="thin">
          <color auto="1"/>
        </bottom>
        <vertical/>
        <horizontal/>
      </border>
    </dxf>
    <dxf>
      <border>
        <left style="thin">
          <color auto="1"/>
        </left>
        <vertical/>
        <horizontal/>
      </border>
    </dxf>
    <dxf>
      <border>
        <left style="thin">
          <color auto="1"/>
        </left>
        <vertical/>
        <horizontal/>
      </border>
    </dxf>
    <dxf>
      <border>
        <bottom style="thin">
          <color auto="1"/>
        </bottom>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bottom style="thin">
          <color auto="1"/>
        </bottom>
        <vertical/>
        <horizontal/>
      </border>
    </dxf>
    <dxf>
      <border>
        <left style="thin">
          <color auto="1"/>
        </left>
        <vertical/>
        <horizontal/>
      </border>
    </dxf>
    <dxf>
      <border>
        <left style="thin">
          <color auto="1"/>
        </left>
        <vertical/>
        <horizontal/>
      </border>
    </dxf>
    <dxf>
      <fill>
        <patternFill>
          <bgColor theme="0" tint="-4.9989318521683403E-2"/>
        </patternFill>
      </fill>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bottom style="thin">
          <color auto="1"/>
        </bottom>
        <vertical/>
        <horizontal/>
      </border>
    </dxf>
    <dxf>
      <border>
        <left style="thin">
          <color auto="1"/>
        </left>
        <vertical/>
        <horizontal/>
      </border>
    </dxf>
    <dxf>
      <border>
        <left style="thin">
          <color auto="1"/>
        </left>
        <vertical/>
        <horizontal/>
      </border>
    </dxf>
    <dxf>
      <border>
        <bottom style="thin">
          <color auto="1"/>
        </bottom>
        <vertical/>
        <horizontal/>
      </border>
    </dxf>
    <dxf>
      <border>
        <left style="thin">
          <color auto="1"/>
        </left>
        <vertical/>
        <horizontal/>
      </border>
    </dxf>
    <dxf>
      <border>
        <left style="thin">
          <color auto="1"/>
        </left>
        <vertical/>
        <horizontal/>
      </border>
    </dxf>
    <dxf>
      <border>
        <left style="thin">
          <color auto="1"/>
        </left>
        <vertical/>
        <horizontal/>
      </border>
    </dxf>
    <dxf>
      <border>
        <bottom style="thin">
          <color auto="1"/>
        </bottom>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bottom style="thin">
          <color auto="1"/>
        </bottom>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bottom style="thin">
          <color auto="1"/>
        </bottom>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bottom style="thin">
          <color auto="1"/>
        </bottom>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top style="thin">
          <color auto="1"/>
        </top>
        <vertical/>
        <horizontal/>
      </border>
    </dxf>
    <dxf>
      <border>
        <right style="thin">
          <color auto="1"/>
        </right>
        <top style="thin">
          <color auto="1"/>
        </top>
        <vertical/>
        <horizontal/>
      </border>
    </dxf>
    <dxf>
      <border>
        <bottom style="thin">
          <color auto="1"/>
        </bottom>
        <vertical/>
        <horizontal/>
      </border>
    </dxf>
    <dxf>
      <border>
        <bottom style="thin">
          <color auto="1"/>
        </bottom>
        <vertical/>
        <horizontal/>
      </border>
    </dxf>
    <dxf>
      <border>
        <bottom style="thin">
          <color auto="1"/>
        </bottom>
      </border>
    </dxf>
    <dxf>
      <border>
        <right style="thin">
          <color auto="1"/>
        </right>
        <bottom style="thin">
          <color auto="1"/>
        </bottom>
      </border>
    </dxf>
    <dxf>
      <border>
        <right style="thin">
          <color auto="1"/>
        </right>
        <bottom style="thin">
          <color auto="1"/>
        </bottom>
      </border>
    </dxf>
    <dxf>
      <border>
        <right style="thin">
          <color auto="1"/>
        </right>
        <bottom style="thin">
          <color auto="1"/>
        </bottom>
      </border>
    </dxf>
    <dxf>
      <border>
        <right style="thin">
          <color auto="1"/>
        </right>
        <bottom style="thin">
          <color auto="1"/>
        </bottom>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fill>
        <patternFill>
          <bgColor theme="0" tint="-4.9989318521683403E-2"/>
        </patternFill>
      </fill>
    </dxf>
    <dxf>
      <border>
        <right style="thin">
          <color auto="1"/>
        </right>
        <vertical/>
        <horizontal/>
      </border>
    </dxf>
    <dxf>
      <border>
        <right style="thin">
          <color auto="1"/>
        </right>
        <vertical/>
        <horizontal/>
      </border>
    </dxf>
    <dxf>
      <border>
        <right style="thin">
          <color auto="1"/>
        </right>
        <top style="thin">
          <color auto="1"/>
        </top>
        <vertical/>
        <horizontal/>
      </border>
    </dxf>
    <dxf>
      <border>
        <right style="thin">
          <color auto="1"/>
        </right>
        <top style="thin">
          <color auto="1"/>
        </top>
        <vertical/>
        <horizontal/>
      </border>
    </dxf>
    <dxf>
      <border>
        <bottom style="thin">
          <color auto="1"/>
        </bottom>
        <vertical/>
        <horizontal/>
      </border>
    </dxf>
    <dxf>
      <border>
        <bottom style="thin">
          <color auto="1"/>
        </bottom>
        <vertical/>
        <horizontal/>
      </border>
    </dxf>
    <dxf>
      <border>
        <bottom style="thin">
          <color auto="1"/>
        </bottom>
      </border>
    </dxf>
    <dxf>
      <border>
        <right style="thin">
          <color auto="1"/>
        </right>
        <bottom style="thin">
          <color auto="1"/>
        </bottom>
      </border>
    </dxf>
    <dxf>
      <border>
        <right style="thin">
          <color auto="1"/>
        </right>
        <bottom style="thin">
          <color auto="1"/>
        </bottom>
      </border>
    </dxf>
    <dxf>
      <border>
        <right style="thin">
          <color auto="1"/>
        </right>
        <bottom style="thin">
          <color auto="1"/>
        </bottom>
      </border>
    </dxf>
    <dxf>
      <border>
        <right style="thin">
          <color auto="1"/>
        </right>
        <bottom style="thin">
          <color auto="1"/>
        </bottom>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fill>
        <patternFill>
          <bgColor theme="0" tint="-4.9989318521683403E-2"/>
        </patternFill>
      </fill>
    </dxf>
    <dxf>
      <border>
        <right style="thin">
          <color auto="1"/>
        </right>
        <vertical/>
        <horizontal/>
      </border>
    </dxf>
    <dxf>
      <border>
        <right style="thin">
          <color auto="1"/>
        </right>
        <vertical/>
        <horizontal/>
      </border>
    </dxf>
    <dxf>
      <border>
        <right style="thin">
          <color auto="1"/>
        </right>
        <top style="thin">
          <color auto="1"/>
        </top>
        <vertical/>
        <horizontal/>
      </border>
    </dxf>
    <dxf>
      <border>
        <right style="thin">
          <color auto="1"/>
        </right>
        <top style="thin">
          <color auto="1"/>
        </top>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border>
    </dxf>
    <dxf>
      <border>
        <right style="thin">
          <color auto="1"/>
        </right>
        <bottom style="thin">
          <color auto="1"/>
        </bottom>
      </border>
    </dxf>
    <dxf>
      <border>
        <right style="thin">
          <color auto="1"/>
        </right>
        <bottom style="thin">
          <color auto="1"/>
        </bottom>
      </border>
    </dxf>
    <dxf>
      <border>
        <right style="thin">
          <color auto="1"/>
        </right>
        <vertical/>
        <horizontal/>
      </border>
    </dxf>
    <dxf>
      <border>
        <right style="thin">
          <color auto="1"/>
        </right>
        <vertical/>
        <horizontal/>
      </border>
    </dxf>
    <dxf>
      <border>
        <top style="thin">
          <color auto="1"/>
        </top>
        <vertical/>
        <horizontal/>
      </border>
    </dxf>
    <dxf>
      <border>
        <top style="thin">
          <color auto="1"/>
        </top>
        <vertical/>
        <horizontal/>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border>
        <right style="thin">
          <color auto="1"/>
        </right>
        <bottom style="thin">
          <color auto="1"/>
        </bottom>
        <vertical/>
        <horizontal/>
      </border>
    </dxf>
    <dxf>
      <border>
        <right style="thin">
          <color auto="1"/>
        </right>
        <vertical/>
        <horizontal/>
      </border>
    </dxf>
    <dxf>
      <border>
        <right style="thin">
          <color auto="1"/>
        </right>
        <bottom style="thin">
          <color auto="1"/>
        </bottom>
      </border>
    </dxf>
    <dxf>
      <border>
        <right style="thin">
          <color auto="1"/>
        </right>
        <bottom style="thin">
          <color auto="1"/>
        </bottom>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border>
        <right style="thin">
          <color auto="1"/>
        </right>
        <vertical/>
        <horizontal/>
      </border>
    </dxf>
    <dxf>
      <border>
        <right style="thin">
          <color auto="1"/>
        </right>
        <vertical/>
        <horizontal/>
      </border>
    </dxf>
    <dxf>
      <border>
        <top style="thin">
          <color auto="1"/>
        </top>
        <vertical/>
        <horizontal/>
      </border>
    </dxf>
    <dxf>
      <border>
        <top style="thin">
          <color auto="1"/>
        </top>
        <vertical/>
        <horizontal/>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border>
        <right style="thin">
          <color auto="1"/>
        </right>
        <bottom style="thin">
          <color auto="1"/>
        </bottom>
        <vertical/>
        <horizontal/>
      </border>
    </dxf>
    <dxf>
      <border>
        <right style="thin">
          <color auto="1"/>
        </right>
        <vertical/>
        <horizontal/>
      </border>
    </dxf>
    <dxf>
      <border>
        <right style="thin">
          <color auto="1"/>
        </right>
        <bottom style="thin">
          <color auto="1"/>
        </bottom>
      </border>
    </dxf>
    <dxf>
      <border>
        <right style="thin">
          <color auto="1"/>
        </right>
        <bottom style="thin">
          <color auto="1"/>
        </bottom>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border>
        <right style="thin">
          <color auto="1"/>
        </right>
        <vertical/>
        <horizontal/>
      </border>
    </dxf>
    <dxf>
      <border>
        <right style="thin">
          <color auto="1"/>
        </right>
        <vertical/>
        <horizontal/>
      </border>
    </dxf>
    <dxf>
      <border>
        <top style="thin">
          <color auto="1"/>
        </top>
        <vertical/>
        <horizontal/>
      </border>
    </dxf>
    <dxf>
      <border>
        <top style="thin">
          <color auto="1"/>
        </top>
        <vertical/>
        <horizontal/>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border>
        <bottom style="thin">
          <color auto="1"/>
        </bottom>
        <vertical/>
        <horizontal/>
      </border>
    </dxf>
    <dxf>
      <border>
        <bottom style="thin">
          <color auto="1"/>
        </bottom>
      </border>
    </dxf>
    <dxf>
      <border>
        <top style="thin">
          <color auto="1"/>
        </top>
        <vertical/>
        <horizontal/>
      </border>
    </dxf>
    <dxf>
      <border>
        <top style="thin">
          <color auto="1"/>
        </top>
        <vertical/>
        <horizontal/>
      </border>
    </dxf>
    <dxf>
      <border>
        <right style="thin">
          <color auto="1"/>
        </right>
        <bottom style="thin">
          <color auto="1"/>
        </bottom>
      </border>
    </dxf>
    <dxf>
      <border>
        <right style="thin">
          <color auto="1"/>
        </right>
        <bottom style="thin">
          <color auto="1"/>
        </bottom>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border>
        <bottom style="thin">
          <color auto="1"/>
        </bottom>
        <vertical/>
        <horizontal/>
      </border>
    </dxf>
    <dxf>
      <border>
        <bottom style="thin">
          <color auto="1"/>
        </bottom>
      </border>
    </dxf>
    <dxf>
      <border>
        <top style="thin">
          <color auto="1"/>
        </top>
        <vertical/>
        <horizontal/>
      </border>
    </dxf>
    <dxf>
      <border>
        <top style="thin">
          <color auto="1"/>
        </top>
        <vertical/>
        <horizontal/>
      </border>
    </dxf>
    <dxf>
      <border>
        <right style="thin">
          <color auto="1"/>
        </right>
        <bottom style="thin">
          <color auto="1"/>
        </bottom>
      </border>
    </dxf>
    <dxf>
      <border>
        <right style="thin">
          <color auto="1"/>
        </right>
        <bottom style="thin">
          <color auto="1"/>
        </bottom>
      </border>
    </dxf>
    <dxf>
      <border>
        <right style="thin">
          <color auto="1"/>
        </right>
        <top style="thin">
          <color auto="1"/>
        </top>
        <vertical/>
        <horizontal/>
      </border>
    </dxf>
    <dxf>
      <border>
        <right style="thin">
          <color auto="1"/>
        </right>
        <top style="thin">
          <color auto="1"/>
        </top>
        <vertical/>
        <horizontal/>
      </border>
    </dxf>
    <dxf>
      <border>
        <bottom style="thin">
          <color auto="1"/>
        </bottom>
        <vertical/>
        <horizontal/>
      </border>
    </dxf>
    <dxf>
      <border>
        <right style="thin">
          <color auto="1"/>
        </right>
        <vertical/>
        <horizontal/>
      </border>
    </dxf>
    <dxf>
      <border>
        <bottom style="thin">
          <color auto="1"/>
        </bottom>
        <vertical/>
        <horizontal/>
      </border>
    </dxf>
    <dxf>
      <border>
        <right style="thin">
          <color auto="1"/>
        </right>
        <vertical/>
        <horizontal/>
      </border>
    </dxf>
    <dxf>
      <border>
        <right style="thin">
          <color auto="1"/>
        </right>
        <vertical/>
        <horizontal/>
      </border>
    </dxf>
    <dxf>
      <border>
        <bottom style="thin">
          <color auto="1"/>
        </bottom>
        <vertical/>
        <horizontal/>
      </border>
    </dxf>
    <dxf>
      <border>
        <bottom style="thin">
          <color auto="1"/>
        </bottom>
        <vertical/>
        <horizontal/>
      </border>
    </dxf>
    <dxf>
      <border>
        <right style="thin">
          <color auto="1"/>
        </right>
        <vertical/>
        <horizontal/>
      </border>
    </dxf>
    <dxf>
      <border>
        <right style="thin">
          <color auto="1"/>
        </right>
        <vertical/>
        <horizontal/>
      </border>
    </dxf>
    <dxf>
      <border>
        <right style="thin">
          <color auto="1"/>
        </right>
        <bottom style="thin">
          <color auto="1"/>
        </bottom>
        <vertical/>
        <horizontal/>
      </border>
    </dxf>
    <dxf>
      <border>
        <right style="thin">
          <color auto="1"/>
        </right>
        <vertical/>
        <horizontal/>
      </border>
    </dxf>
    <dxf>
      <border>
        <right style="thin">
          <color auto="1"/>
        </right>
        <bottom style="thin">
          <color auto="1"/>
        </bottom>
      </border>
    </dxf>
    <dxf>
      <border>
        <right style="thin">
          <color auto="1"/>
        </right>
        <bottom style="thin">
          <color auto="1"/>
        </bottom>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border>
        <right style="thin">
          <color auto="1"/>
        </right>
        <bottom style="thin">
          <color auto="1"/>
        </bottom>
      </border>
    </dxf>
    <dxf>
      <border>
        <right style="thin">
          <color auto="1"/>
        </right>
        <bottom style="thin">
          <color auto="1"/>
        </bottom>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border>
        <right style="thin">
          <color auto="1"/>
        </right>
        <vertical/>
        <horizontal/>
      </border>
    </dxf>
    <dxf>
      <border>
        <right style="thin">
          <color auto="1"/>
        </right>
        <vertical/>
        <horizontal/>
      </border>
    </dxf>
    <dxf>
      <border>
        <right style="thin">
          <color auto="1"/>
        </right>
        <vertical/>
        <horizontal/>
      </border>
    </dxf>
    <dxf>
      <border>
        <bottom style="thin">
          <color auto="1"/>
        </bottom>
        <vertical/>
        <horizontal/>
      </border>
    </dxf>
    <dxf>
      <border>
        <right style="thin">
          <color auto="1"/>
        </right>
        <vertical/>
        <horizontal/>
      </border>
    </dxf>
    <dxf>
      <border>
        <right style="thin">
          <color auto="1"/>
        </right>
        <vertical/>
        <horizontal/>
      </border>
    </dxf>
    <dxf>
      <border>
        <right style="thin">
          <color auto="1"/>
        </right>
        <vertical/>
        <horizontal/>
      </border>
    </dxf>
    <dxf>
      <border>
        <bottom style="thin">
          <color auto="1"/>
        </bottom>
        <vertical/>
        <horizontal/>
      </border>
    </dxf>
    <dxf>
      <border>
        <bottom style="thin">
          <color auto="1"/>
        </bottom>
        <vertical/>
        <horizontal/>
      </border>
    </dxf>
    <dxf>
      <border>
        <right style="thin">
          <color auto="1"/>
        </right>
        <bottom style="thin">
          <color auto="1"/>
        </bottom>
        <vertical/>
        <horizontal/>
      </border>
    </dxf>
    <dxf>
      <border>
        <right style="thin">
          <color auto="1"/>
        </right>
        <bottom style="thin">
          <color auto="1"/>
        </bottom>
        <vertical/>
        <horizontal/>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border>
        <left style="thin">
          <color auto="1"/>
        </left>
        <vertical/>
        <horizontal/>
      </border>
    </dxf>
    <dxf>
      <border>
        <bottom style="thin">
          <color auto="1"/>
        </bottom>
        <vertical/>
        <horizontal/>
      </border>
    </dxf>
    <dxf>
      <border>
        <left style="thin">
          <color auto="1"/>
        </left>
        <vertical/>
        <horizontal/>
      </border>
    </dxf>
    <dxf>
      <border>
        <left style="thin">
          <color auto="1"/>
        </left>
        <vertical/>
        <horizontal/>
      </border>
    </dxf>
    <dxf>
      <fill>
        <patternFill>
          <bgColor theme="0" tint="-4.9989318521683403E-2"/>
        </patternFill>
      </fill>
    </dxf>
    <dxf>
      <border>
        <bottom style="thin">
          <color auto="1"/>
        </bottom>
        <vertical/>
        <horizontal/>
      </border>
    </dxf>
    <dxf>
      <border>
        <right style="thin">
          <color auto="1"/>
        </right>
        <vertical/>
        <horizontal/>
      </border>
    </dxf>
    <dxf>
      <border>
        <right style="thin">
          <color auto="1"/>
        </right>
      </border>
    </dxf>
    <dxf>
      <fill>
        <patternFill>
          <bgColor theme="0" tint="-4.9989318521683403E-2"/>
        </patternFill>
      </fill>
    </dxf>
    <dxf>
      <border>
        <right style="thin">
          <color auto="1"/>
        </right>
        <vertical/>
        <horizontal/>
      </border>
    </dxf>
    <dxf>
      <border>
        <right style="thin">
          <color auto="1"/>
        </right>
        <vertical/>
        <horizontal/>
      </border>
    </dxf>
    <dxf>
      <border>
        <right style="thin">
          <color auto="1"/>
        </right>
      </border>
    </dxf>
    <dxf>
      <fill>
        <patternFill>
          <bgColor theme="0" tint="-4.9989318521683403E-2"/>
        </patternFill>
      </fill>
    </dxf>
    <dxf>
      <border>
        <left style="thin">
          <color auto="1"/>
        </left>
        <bottom style="thin">
          <color auto="1"/>
        </bottom>
        <vertical/>
        <horizontal/>
      </border>
    </dxf>
    <dxf>
      <border>
        <left style="thin">
          <color auto="1"/>
        </left>
        <bottom style="thin">
          <color auto="1"/>
        </bottom>
        <vertical/>
        <horizontal/>
      </border>
    </dxf>
    <dxf>
      <border>
        <left style="thin">
          <color auto="1"/>
        </left>
        <top style="thin">
          <color auto="1"/>
        </top>
        <vertical/>
        <horizontal/>
      </border>
    </dxf>
    <dxf>
      <border>
        <left style="thin">
          <color auto="1"/>
        </left>
        <top style="thin">
          <color auto="1"/>
        </top>
        <vertical/>
        <horizontal/>
      </border>
    </dxf>
    <dxf>
      <border>
        <left style="thin">
          <color auto="1"/>
        </left>
        <bottom style="thin">
          <color auto="1"/>
        </bottom>
        <vertical/>
        <horizontal/>
      </border>
    </dxf>
    <dxf>
      <border>
        <left style="thin">
          <color auto="1"/>
        </left>
        <bottom style="thin">
          <color auto="1"/>
        </bottom>
        <vertical/>
        <horizontal/>
      </border>
    </dxf>
    <dxf>
      <border>
        <left style="thin">
          <color auto="1"/>
        </left>
        <top style="thin">
          <color auto="1"/>
        </top>
        <vertical/>
        <horizontal/>
      </border>
    </dxf>
    <dxf>
      <border>
        <left style="thin">
          <color auto="1"/>
        </left>
        <top style="thin">
          <color auto="1"/>
        </top>
        <vertical/>
        <horizontal/>
      </border>
    </dxf>
    <dxf>
      <border>
        <left style="thin">
          <color auto="1"/>
        </left>
        <bottom style="thin">
          <color auto="1"/>
        </bottom>
        <vertical/>
        <horizontal/>
      </border>
    </dxf>
    <dxf>
      <border>
        <left style="thin">
          <color auto="1"/>
        </left>
        <bottom style="thin">
          <color auto="1"/>
        </bottom>
        <vertical/>
        <horizontal/>
      </border>
    </dxf>
    <dxf>
      <border>
        <left style="thin">
          <color auto="1"/>
        </left>
        <top style="thin">
          <color auto="1"/>
        </top>
        <vertical/>
        <horizontal/>
      </border>
    </dxf>
    <dxf>
      <border>
        <left style="thin">
          <color auto="1"/>
        </left>
        <top style="thin">
          <color auto="1"/>
        </top>
        <vertical/>
        <horizontal/>
      </border>
    </dxf>
    <dxf>
      <border>
        <left style="thin">
          <color auto="1"/>
        </left>
        <bottom style="thin">
          <color auto="1"/>
        </bottom>
        <vertical/>
        <horizontal/>
      </border>
    </dxf>
    <dxf>
      <border>
        <left style="thin">
          <color auto="1"/>
        </left>
        <bottom style="thin">
          <color auto="1"/>
        </bottom>
        <vertical/>
        <horizontal/>
      </border>
    </dxf>
    <dxf>
      <border>
        <left style="thin">
          <color auto="1"/>
        </left>
        <top style="thin">
          <color auto="1"/>
        </top>
        <vertical/>
        <horizontal/>
      </border>
    </dxf>
    <dxf>
      <border>
        <left style="thin">
          <color auto="1"/>
        </left>
        <top style="thin">
          <color auto="1"/>
        </top>
        <vertical/>
        <horizontal/>
      </border>
    </dxf>
    <dxf>
      <fill>
        <patternFill>
          <bgColor theme="0" tint="-4.9989318521683403E-2"/>
        </patternFill>
      </fill>
    </dxf>
    <dxf>
      <border>
        <bottom style="thin">
          <color auto="1"/>
        </bottom>
        <vertical/>
        <horizontal/>
      </border>
    </dxf>
    <dxf>
      <border>
        <right style="thin">
          <color auto="1"/>
        </right>
        <vertical/>
        <horizontal/>
      </border>
    </dxf>
    <dxf>
      <border>
        <right style="thin">
          <color auto="1"/>
        </right>
      </border>
    </dxf>
    <dxf>
      <fill>
        <patternFill>
          <bgColor theme="0" tint="-4.9989318521683403E-2"/>
        </patternFill>
      </fill>
    </dxf>
    <dxf>
      <border>
        <left style="thin">
          <color auto="1"/>
        </left>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right style="thin">
          <color auto="1"/>
        </right>
        <bottom style="thin">
          <color auto="1"/>
        </bottom>
        <vertical/>
        <horizontal/>
      </border>
    </dxf>
    <dxf>
      <border>
        <left style="thin">
          <color auto="1"/>
        </left>
        <vertical/>
        <horizontal/>
      </border>
    </dxf>
    <dxf>
      <border>
        <left style="thin">
          <color auto="1"/>
        </left>
        <vertical/>
        <horizontal/>
      </border>
    </dxf>
    <dxf>
      <border>
        <top style="thin">
          <color auto="1"/>
        </top>
        <vertical/>
        <horizontal/>
      </border>
    </dxf>
    <dxf>
      <border>
        <left style="thin">
          <color auto="1"/>
        </left>
        <vertical/>
        <horizontal/>
      </border>
    </dxf>
    <dxf>
      <border>
        <bottom style="thin">
          <color auto="1"/>
        </bottom>
        <vertical/>
        <horizontal/>
      </border>
    </dxf>
    <dxf>
      <border>
        <left style="thin">
          <color auto="1"/>
        </left>
        <bottom style="thin">
          <color auto="1"/>
        </bottom>
        <vertical/>
        <horizontal/>
      </border>
    </dxf>
    <dxf>
      <border>
        <left style="thin">
          <color auto="1"/>
        </left>
        <bottom style="thin">
          <color auto="1"/>
        </bottom>
        <vertical/>
        <horizontal/>
      </border>
    </dxf>
    <dxf>
      <border>
        <left style="thin">
          <color auto="1"/>
        </left>
        <top style="thin">
          <color auto="1"/>
        </top>
        <vertical/>
        <horizontal/>
      </border>
    </dxf>
    <dxf>
      <border>
        <left style="thin">
          <color auto="1"/>
        </left>
        <top style="thin">
          <color auto="1"/>
        </top>
        <vertical/>
        <horizontal/>
      </border>
    </dxf>
    <dxf>
      <border>
        <left style="thin">
          <color auto="1"/>
        </left>
        <bottom style="thin">
          <color auto="1"/>
        </bottom>
        <vertical/>
        <horizontal/>
      </border>
    </dxf>
    <dxf>
      <border>
        <left style="thin">
          <color auto="1"/>
        </left>
        <bottom style="thin">
          <color auto="1"/>
        </bottom>
        <vertical/>
        <horizontal/>
      </border>
    </dxf>
    <dxf>
      <border>
        <left style="thin">
          <color auto="1"/>
        </left>
        <top style="thin">
          <color auto="1"/>
        </top>
        <vertical/>
        <horizontal/>
      </border>
    </dxf>
    <dxf>
      <border>
        <left style="thin">
          <color auto="1"/>
        </left>
        <top style="thin">
          <color auto="1"/>
        </top>
        <vertical/>
        <horizontal/>
      </border>
    </dxf>
    <dxf>
      <border>
        <bottom style="thin">
          <color auto="1"/>
        </bottom>
        <vertical/>
        <horizontal/>
      </border>
    </dxf>
    <dxf>
      <border>
        <left style="thin">
          <color auto="1"/>
        </left>
        <vertical/>
        <horizontal/>
      </border>
    </dxf>
    <dxf>
      <border>
        <bottom style="thin">
          <color auto="1"/>
        </bottom>
        <vertical/>
        <horizontal/>
      </border>
    </dxf>
    <dxf>
      <border>
        <left style="thin">
          <color auto="1"/>
        </left>
        <vertical/>
        <horizontal/>
      </border>
    </dxf>
    <dxf>
      <border>
        <left style="thin">
          <color auto="1"/>
        </left>
        <vertical/>
        <horizontal/>
      </border>
    </dxf>
    <dxf>
      <border>
        <left style="thin">
          <color auto="1"/>
        </left>
        <bottom style="thin">
          <color auto="1"/>
        </bottom>
        <vertical/>
        <horizontal/>
      </border>
    </dxf>
    <dxf>
      <border>
        <left style="thin">
          <color auto="1"/>
        </left>
        <bottom style="thin">
          <color auto="1"/>
        </bottom>
        <vertical/>
        <horizontal/>
      </border>
    </dxf>
    <dxf>
      <border>
        <left style="thin">
          <color auto="1"/>
        </left>
        <top style="thin">
          <color auto="1"/>
        </top>
        <vertical/>
        <horizontal/>
      </border>
    </dxf>
    <dxf>
      <border>
        <left style="thin">
          <color auto="1"/>
        </left>
        <top style="thin">
          <color auto="1"/>
        </top>
        <vertical/>
        <horizontal/>
      </border>
    </dxf>
    <dxf>
      <border>
        <bottom style="thin">
          <color auto="1"/>
        </bottom>
        <vertical/>
        <horizontal/>
      </border>
    </dxf>
    <dxf>
      <border>
        <left style="thin">
          <color auto="1"/>
        </left>
        <bottom style="thin">
          <color auto="1"/>
        </bottom>
        <vertical/>
        <horizontal/>
      </border>
    </dxf>
    <dxf>
      <border>
        <left style="thin">
          <color auto="1"/>
        </left>
        <bottom style="thin">
          <color auto="1"/>
        </bottom>
        <vertical/>
        <horizontal/>
      </border>
    </dxf>
    <dxf>
      <border>
        <left style="thin">
          <color auto="1"/>
        </left>
        <top style="thin">
          <color auto="1"/>
        </top>
        <vertical/>
        <horizontal/>
      </border>
    </dxf>
    <dxf>
      <border>
        <left style="thin">
          <color auto="1"/>
        </left>
        <top style="thin">
          <color auto="1"/>
        </top>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bottom style="thin">
          <color auto="1"/>
        </bottom>
        <vertical/>
        <horizontal/>
      </border>
    </dxf>
    <dxf>
      <border>
        <right style="thin">
          <color auto="1"/>
        </right>
        <bottom style="thin">
          <color auto="1"/>
        </bottom>
        <vertical/>
        <horizontal/>
      </border>
    </dxf>
    <dxf>
      <border>
        <right style="thin">
          <color auto="1"/>
        </right>
        <bottom style="thin">
          <color auto="1"/>
        </bottom>
        <vertical/>
        <horizontal/>
      </border>
    </dxf>
    <dxf>
      <border>
        <right style="thin">
          <color auto="1"/>
        </right>
        <top style="thin">
          <color auto="1"/>
        </top>
        <vertical/>
        <horizontal/>
      </border>
    </dxf>
    <dxf>
      <border>
        <right style="thin">
          <color auto="1"/>
        </right>
        <top style="thin">
          <color auto="1"/>
        </top>
        <vertical/>
        <horizontal/>
      </border>
    </dxf>
    <dxf>
      <border>
        <bottom style="thin">
          <color auto="1"/>
        </bottom>
        <vertical/>
        <horizontal/>
      </border>
    </dxf>
    <dxf>
      <border>
        <right style="thin">
          <color auto="1"/>
        </right>
        <bottom style="thin">
          <color auto="1"/>
        </bottom>
        <vertical/>
        <horizontal/>
      </border>
    </dxf>
    <dxf>
      <border>
        <right style="thin">
          <color auto="1"/>
        </right>
        <bottom style="thin">
          <color auto="1"/>
        </bottom>
        <vertical/>
        <horizontal/>
      </border>
    </dxf>
    <dxf>
      <border>
        <right style="thin">
          <color auto="1"/>
        </right>
        <top style="thin">
          <color auto="1"/>
        </top>
        <vertical/>
        <horizontal/>
      </border>
    </dxf>
    <dxf>
      <border>
        <right style="thin">
          <color auto="1"/>
        </right>
        <top style="thin">
          <color auto="1"/>
        </top>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bottom style="thin">
          <color auto="1"/>
        </bottom>
        <vertical/>
        <horizontal/>
      </border>
    </dxf>
    <dxf>
      <border>
        <right style="thin">
          <color auto="1"/>
        </right>
        <bottom style="thin">
          <color auto="1"/>
        </bottom>
        <vertical/>
        <horizontal/>
      </border>
    </dxf>
    <dxf>
      <border>
        <right style="thin">
          <color auto="1"/>
        </right>
        <bottom style="thin">
          <color auto="1"/>
        </bottom>
        <vertical/>
        <horizontal/>
      </border>
    </dxf>
    <dxf>
      <border>
        <right style="thin">
          <color auto="1"/>
        </right>
        <top style="thin">
          <color auto="1"/>
        </top>
        <vertical/>
        <horizontal/>
      </border>
    </dxf>
    <dxf>
      <border>
        <right style="thin">
          <color auto="1"/>
        </right>
        <top style="thin">
          <color auto="1"/>
        </top>
        <vertical/>
        <horizontal/>
      </border>
    </dxf>
    <dxf>
      <border>
        <bottom style="thin">
          <color auto="1"/>
        </bottom>
        <vertical/>
        <horizontal/>
      </border>
    </dxf>
    <dxf>
      <border>
        <right style="thin">
          <color auto="1"/>
        </right>
        <bottom style="thin">
          <color auto="1"/>
        </bottom>
        <vertical/>
        <horizontal/>
      </border>
    </dxf>
    <dxf>
      <border>
        <right style="thin">
          <color auto="1"/>
        </right>
        <bottom style="thin">
          <color auto="1"/>
        </bottom>
        <vertical/>
        <horizontal/>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border>
        <left style="thin">
          <color auto="1"/>
        </left>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right style="thin">
          <color auto="1"/>
        </right>
        <bottom style="thin">
          <color auto="1"/>
        </bottom>
        <vertical/>
        <horizontal/>
      </border>
    </dxf>
    <dxf>
      <border>
        <right style="thin">
          <color auto="1"/>
        </right>
        <vertical/>
        <horizontal/>
      </border>
    </dxf>
    <dxf>
      <border>
        <right style="thin">
          <color auto="1"/>
        </right>
        <vertical/>
        <horizontal/>
      </border>
    </dxf>
    <dxf>
      <border>
        <right style="thin">
          <color auto="1"/>
        </right>
      </border>
    </dxf>
    <dxf>
      <border>
        <left style="thin">
          <color auto="1"/>
        </left>
        <vertical/>
        <horizontal/>
      </border>
    </dxf>
    <dxf>
      <border>
        <left style="thin">
          <color auto="1"/>
        </left>
        <vertical/>
        <horizontal/>
      </border>
    </dxf>
    <dxf>
      <border>
        <top style="thin">
          <color auto="1"/>
        </top>
        <vertical/>
        <horizontal/>
      </border>
    </dxf>
    <dxf>
      <border>
        <left style="thin">
          <color auto="1"/>
        </left>
        <vertical/>
        <horizontal/>
      </border>
    </dxf>
    <dxf>
      <border>
        <bottom style="thin">
          <color auto="1"/>
        </bottom>
        <vertical/>
        <horizontal/>
      </border>
    </dxf>
    <dxf>
      <border>
        <bottom style="thin">
          <color auto="1"/>
        </bottom>
        <vertical/>
        <horizontal/>
      </border>
    </dxf>
    <dxf>
      <border>
        <left style="thin">
          <color auto="1"/>
        </left>
        <vertical/>
        <horizontal/>
      </border>
    </dxf>
    <dxf>
      <border>
        <bottom style="thin">
          <color auto="1"/>
        </bottom>
        <vertical/>
        <horizontal/>
      </border>
    </dxf>
    <dxf>
      <border>
        <left style="thin">
          <color auto="1"/>
        </left>
        <vertical/>
        <horizontal/>
      </border>
    </dxf>
    <dxf>
      <border>
        <left style="thin">
          <color auto="1"/>
        </left>
        <vertical/>
        <horizontal/>
      </border>
    </dxf>
    <dxf>
      <border>
        <left style="thin">
          <color auto="1"/>
        </left>
        <vertical/>
        <horizontal/>
      </border>
    </dxf>
    <dxf>
      <border>
        <bottom style="thin">
          <color auto="1"/>
        </bottom>
        <vertical/>
        <horizontal/>
      </border>
    </dxf>
    <dxf>
      <border>
        <left style="thin">
          <color auto="1"/>
        </left>
        <vertical/>
        <horizontal/>
      </border>
    </dxf>
    <dxf>
      <border>
        <left style="thin">
          <color auto="1"/>
        </left>
        <vertical/>
        <horizontal/>
      </border>
    </dxf>
    <dxf>
      <border>
        <bottom style="thin">
          <color auto="1"/>
        </bottom>
        <vertical/>
        <horizontal/>
      </border>
    </dxf>
    <dxf>
      <border>
        <bottom style="thin">
          <color auto="1"/>
        </bottom>
        <vertical/>
        <horizontal/>
      </border>
    </dxf>
    <dxf>
      <border>
        <right style="thin">
          <color auto="1"/>
        </right>
        <bottom style="thin">
          <color auto="1"/>
        </bottom>
        <vertical/>
        <horizontal/>
      </border>
    </dxf>
    <dxf>
      <border>
        <right style="thin">
          <color auto="1"/>
        </right>
        <bottom style="thin">
          <color auto="1"/>
        </bottom>
        <vertical/>
        <horizontal/>
      </border>
    </dxf>
    <dxf>
      <border>
        <right style="thin">
          <color auto="1"/>
        </right>
        <top style="thin">
          <color auto="1"/>
        </top>
        <vertical/>
        <horizontal/>
      </border>
    </dxf>
    <dxf>
      <border>
        <right style="thin">
          <color auto="1"/>
        </right>
        <top style="thin">
          <color auto="1"/>
        </top>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bottom style="thin">
          <color auto="1"/>
        </bottom>
        <vertical/>
        <horizontal/>
      </border>
    </dxf>
    <dxf>
      <border>
        <right style="thin">
          <color auto="1"/>
        </right>
        <bottom style="thin">
          <color auto="1"/>
        </bottom>
        <vertical/>
        <horizontal/>
      </border>
    </dxf>
    <dxf>
      <border>
        <right style="thin">
          <color auto="1"/>
        </right>
        <bottom style="thin">
          <color auto="1"/>
        </bottom>
        <vertical/>
        <horizontal/>
      </border>
    </dxf>
    <dxf>
      <border>
        <right style="thin">
          <color auto="1"/>
        </right>
        <top style="thin">
          <color auto="1"/>
        </top>
        <vertical/>
        <horizontal/>
      </border>
    </dxf>
    <dxf>
      <border>
        <right style="thin">
          <color auto="1"/>
        </right>
        <top style="thin">
          <color auto="1"/>
        </top>
        <vertical/>
        <horizontal/>
      </border>
    </dxf>
    <dxf>
      <border>
        <bottom style="thin">
          <color auto="1"/>
        </bottom>
        <vertical/>
        <horizontal/>
      </border>
    </dxf>
    <dxf>
      <border>
        <right style="thin">
          <color auto="1"/>
        </right>
        <bottom style="thin">
          <color auto="1"/>
        </bottom>
        <vertical/>
        <horizontal/>
      </border>
    </dxf>
    <dxf>
      <border>
        <right style="thin">
          <color auto="1"/>
        </right>
        <bottom style="thin">
          <color auto="1"/>
        </bottom>
        <vertical/>
        <horizontal/>
      </border>
    </dxf>
    <dxf>
      <border>
        <right style="thin">
          <color auto="1"/>
        </right>
        <top style="thin">
          <color auto="1"/>
        </top>
        <vertical/>
        <horizontal/>
      </border>
    </dxf>
    <dxf>
      <border>
        <right style="thin">
          <color auto="1"/>
        </right>
        <top style="thin">
          <color auto="1"/>
        </top>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bottom style="thin">
          <color auto="1"/>
        </bottom>
        <vertical/>
        <horizontal/>
      </border>
    </dxf>
    <dxf>
      <border>
        <right style="thin">
          <color auto="1"/>
        </right>
        <bottom style="thin">
          <color auto="1"/>
        </bottom>
        <vertical/>
        <horizontal/>
      </border>
    </dxf>
    <dxf>
      <border>
        <right style="thin">
          <color auto="1"/>
        </right>
        <bottom style="thin">
          <color auto="1"/>
        </bottom>
        <vertical/>
        <horizontal/>
      </border>
    </dxf>
    <dxf>
      <border>
        <right style="thin">
          <color auto="1"/>
        </right>
        <top style="thin">
          <color auto="1"/>
        </top>
        <vertical/>
        <horizontal/>
      </border>
    </dxf>
    <dxf>
      <border>
        <right style="thin">
          <color auto="1"/>
        </right>
        <top style="thin">
          <color auto="1"/>
        </top>
        <vertical/>
        <horizontal/>
      </border>
    </dxf>
    <dxf>
      <border>
        <bottom style="thin">
          <color auto="1"/>
        </bottom>
        <vertical/>
        <horizontal/>
      </border>
    </dxf>
    <dxf>
      <border>
        <right style="thin">
          <color auto="1"/>
        </right>
        <bottom style="thin">
          <color auto="1"/>
        </bottom>
        <vertical/>
        <horizontal/>
      </border>
    </dxf>
    <dxf>
      <border>
        <right style="thin">
          <color auto="1"/>
        </right>
        <bottom style="thin">
          <color auto="1"/>
        </bottom>
        <vertical/>
        <horizontal/>
      </border>
    </dxf>
    <dxf>
      <border>
        <right style="thin">
          <color auto="1"/>
        </right>
        <top style="thin">
          <color auto="1"/>
        </top>
        <vertical/>
        <horizontal/>
      </border>
    </dxf>
    <dxf>
      <border>
        <right style="thin">
          <color auto="1"/>
        </right>
        <top style="thin">
          <color auto="1"/>
        </top>
        <vertical/>
        <horizontal/>
      </border>
    </dxf>
    <dxf>
      <fill>
        <patternFill>
          <bgColor rgb="FFFFFF00"/>
        </patternFill>
      </fill>
    </dxf>
    <dxf>
      <font>
        <b/>
        <i val="0"/>
        <condense val="0"/>
        <extend val="0"/>
      </font>
    </dxf>
    <dxf>
      <font>
        <condense val="0"/>
        <extend val="0"/>
        <color indexed="23"/>
      </font>
    </dxf>
    <dxf>
      <font>
        <b/>
        <i val="0"/>
        <condense val="0"/>
        <extend val="0"/>
      </font>
    </dxf>
    <dxf>
      <font>
        <condense val="0"/>
        <extend val="0"/>
        <color indexed="23"/>
      </font>
    </dxf>
    <dxf>
      <font>
        <b/>
        <i val="0"/>
        <condense val="0"/>
        <extend val="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5:H53"/>
  <sheetViews>
    <sheetView workbookViewId="0">
      <selection activeCell="C104" sqref="C104"/>
    </sheetView>
  </sheetViews>
  <sheetFormatPr defaultRowHeight="13.5"/>
  <cols>
    <col min="1" max="2" width="8.75" customWidth="1"/>
    <col min="3" max="3" width="7.75" bestFit="1" customWidth="1"/>
    <col min="4" max="4" width="45.625" bestFit="1" customWidth="1"/>
    <col min="5" max="6" width="15.25" customWidth="1"/>
    <col min="7" max="7" width="17.875" customWidth="1"/>
  </cols>
  <sheetData>
    <row r="5" spans="1:8" ht="21">
      <c r="A5" s="712" t="s">
        <v>315</v>
      </c>
      <c r="B5" s="712"/>
      <c r="C5" s="712"/>
      <c r="D5" s="712"/>
      <c r="E5" s="712"/>
      <c r="F5" s="93"/>
      <c r="G5" s="93"/>
      <c r="H5" s="5"/>
    </row>
    <row r="6" spans="1:8" ht="41.25" customHeight="1">
      <c r="A6" s="713" t="s">
        <v>115</v>
      </c>
      <c r="B6" s="713"/>
      <c r="C6" s="713"/>
      <c r="D6" s="713"/>
      <c r="E6" s="713"/>
      <c r="F6" s="52"/>
      <c r="G6" s="52"/>
      <c r="H6" s="5"/>
    </row>
    <row r="7" spans="1:8" ht="22.5" customHeight="1">
      <c r="A7" s="4"/>
      <c r="B7" s="4"/>
      <c r="C7" s="4"/>
      <c r="D7" s="4"/>
      <c r="E7" s="4"/>
      <c r="F7" s="40"/>
      <c r="G7" s="40"/>
      <c r="H7" s="4"/>
    </row>
    <row r="8" spans="1:8" ht="24">
      <c r="A8" s="52"/>
      <c r="B8" s="52"/>
      <c r="C8" s="52"/>
      <c r="D8" s="52"/>
      <c r="E8" s="52"/>
      <c r="F8" s="52"/>
    </row>
    <row r="32" ht="17.25" customHeight="1"/>
    <row r="41" spans="2:8" ht="13.9" customHeight="1"/>
    <row r="42" spans="2:8" ht="16.899999999999999" customHeight="1">
      <c r="B42" s="5"/>
      <c r="C42" s="90" t="s">
        <v>44</v>
      </c>
      <c r="D42" s="90" t="s">
        <v>316</v>
      </c>
      <c r="F42" s="90"/>
      <c r="G42" s="90"/>
      <c r="H42" s="5"/>
    </row>
    <row r="43" spans="2:8" ht="17.25" customHeight="1">
      <c r="B43" s="5"/>
      <c r="C43" s="90" t="s">
        <v>45</v>
      </c>
      <c r="D43" s="90" t="s">
        <v>15</v>
      </c>
      <c r="F43" s="90"/>
      <c r="G43" s="90"/>
      <c r="H43" s="5"/>
    </row>
    <row r="44" spans="2:8" ht="17.25" customHeight="1">
      <c r="B44" s="5"/>
      <c r="C44" s="90"/>
      <c r="D44" s="90" t="s">
        <v>57</v>
      </c>
      <c r="F44" s="90"/>
      <c r="G44" s="90"/>
      <c r="H44" s="5"/>
    </row>
    <row r="45" spans="2:8" ht="17.25" customHeight="1">
      <c r="B45" s="5"/>
      <c r="C45" s="90"/>
      <c r="D45" s="108" t="s">
        <v>87</v>
      </c>
      <c r="F45" s="90"/>
      <c r="G45" s="90"/>
      <c r="H45" s="5"/>
    </row>
    <row r="46" spans="2:8" ht="17.25" customHeight="1">
      <c r="B46" s="5"/>
      <c r="C46" s="90" t="s">
        <v>46</v>
      </c>
      <c r="D46" s="90" t="s">
        <v>16</v>
      </c>
      <c r="F46" s="90"/>
      <c r="G46" s="90"/>
      <c r="H46" s="5"/>
    </row>
    <row r="47" spans="2:8" ht="17.25" customHeight="1">
      <c r="B47" s="5"/>
      <c r="C47" s="90" t="s">
        <v>47</v>
      </c>
      <c r="D47" s="90" t="s">
        <v>17</v>
      </c>
      <c r="F47" s="90"/>
      <c r="G47" s="90"/>
      <c r="H47" s="5"/>
    </row>
    <row r="48" spans="2:8" ht="59.25" customHeight="1">
      <c r="D48" s="9"/>
      <c r="E48" s="9"/>
      <c r="F48" s="5"/>
      <c r="G48" s="5"/>
    </row>
    <row r="49" spans="2:7" ht="17.25" hidden="1">
      <c r="D49" s="9"/>
      <c r="E49" s="9"/>
      <c r="F49" s="5"/>
      <c r="G49" s="5"/>
    </row>
    <row r="50" spans="2:7" ht="17.25" hidden="1">
      <c r="D50" s="9"/>
      <c r="E50" s="9"/>
      <c r="F50" s="5"/>
      <c r="G50" s="5"/>
    </row>
    <row r="51" spans="2:7" ht="17.25" hidden="1">
      <c r="D51" s="9"/>
      <c r="E51" s="9"/>
      <c r="F51" s="5"/>
      <c r="G51" s="5"/>
    </row>
    <row r="53" spans="2:7">
      <c r="B53" s="51"/>
      <c r="C53" s="51"/>
      <c r="D53" s="5"/>
      <c r="E53" s="5"/>
      <c r="F53" s="5"/>
      <c r="G53" s="5"/>
    </row>
  </sheetData>
  <mergeCells count="2">
    <mergeCell ref="A5:E5"/>
    <mergeCell ref="A6:E6"/>
  </mergeCells>
  <phoneticPr fontId="3"/>
  <printOptions horizontalCentered="1" verticalCentered="1"/>
  <pageMargins left="0.59055118110236227" right="0.59055118110236227" top="0.59055118110236227" bottom="0.59055118110236227" header="0.51181102362204722" footer="0.51181102362204722"/>
  <pageSetup paperSize="9" scale="90" orientation="portrait" horizontalDpi="4294967293" r:id="rId1"/>
  <headerFooter alignWithMargins="0"/>
  <rowBreaks count="1" manualBreakCount="1">
    <brk id="48"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G166"/>
  <sheetViews>
    <sheetView workbookViewId="0">
      <selection activeCell="D139" sqref="D139"/>
    </sheetView>
  </sheetViews>
  <sheetFormatPr defaultColWidth="9" defaultRowHeight="17.25"/>
  <cols>
    <col min="1" max="1" width="3.25" style="21" customWidth="1"/>
    <col min="2" max="2" width="0.125" style="26" customWidth="1"/>
    <col min="3" max="3" width="7.875" style="7" customWidth="1"/>
    <col min="4" max="4" width="8.75" style="20" customWidth="1"/>
    <col min="5" max="5" width="4.125" style="15" customWidth="1"/>
    <col min="6" max="6" width="2.625" style="15" customWidth="1"/>
    <col min="7" max="7" width="3.625" style="34" customWidth="1"/>
    <col min="8" max="8" width="2.625" style="34" customWidth="1"/>
    <col min="9" max="9" width="2.125" style="178" bestFit="1" customWidth="1"/>
    <col min="10" max="10" width="4.625" style="27" customWidth="1"/>
    <col min="11" max="12" width="3.875" style="15" customWidth="1"/>
    <col min="13" max="13" width="4.625" style="15" bestFit="1" customWidth="1"/>
    <col min="14" max="14" width="2.625" style="30" customWidth="1"/>
    <col min="15" max="15" width="2.625" style="25" customWidth="1"/>
    <col min="16" max="16" width="3.625" style="34" customWidth="1"/>
    <col min="17" max="17" width="2.625" style="15" customWidth="1"/>
    <col min="18" max="18" width="4.25" style="15" customWidth="1"/>
    <col min="19" max="19" width="0.375" style="15" customWidth="1"/>
    <col min="20" max="20" width="7.875" style="7" customWidth="1"/>
    <col min="21" max="21" width="8.75" style="7" customWidth="1"/>
    <col min="22" max="22" width="3.25" style="7" bestFit="1" customWidth="1"/>
    <col min="23" max="23" width="3.5" style="15" customWidth="1"/>
    <col min="24" max="24" width="2.875" style="38" customWidth="1"/>
    <col min="25" max="25" width="11" style="38" bestFit="1" customWidth="1"/>
    <col min="26" max="26" width="11" style="1" bestFit="1" customWidth="1"/>
    <col min="27" max="27" width="9.125" style="15" bestFit="1" customWidth="1"/>
    <col min="28" max="16384" width="9" style="15"/>
  </cols>
  <sheetData>
    <row r="1" spans="1:33" ht="18.75" customHeight="1">
      <c r="E1" s="752" t="s">
        <v>27</v>
      </c>
      <c r="F1" s="752"/>
      <c r="G1" s="752"/>
      <c r="H1" s="752"/>
      <c r="I1" s="752"/>
      <c r="J1" s="752"/>
      <c r="K1" s="752"/>
      <c r="L1" s="752"/>
      <c r="M1" s="752"/>
      <c r="N1" s="752"/>
      <c r="O1" s="752"/>
      <c r="P1" s="752"/>
      <c r="Q1" s="752"/>
      <c r="R1" s="752"/>
      <c r="S1" s="7"/>
    </row>
    <row r="2" spans="1:33" s="19" customFormat="1" ht="15.75" customHeight="1">
      <c r="A2" s="21"/>
      <c r="B2" s="26" t="s">
        <v>73</v>
      </c>
      <c r="C2" s="116" t="s">
        <v>0</v>
      </c>
      <c r="D2" s="116" t="s">
        <v>1</v>
      </c>
      <c r="E2" s="86"/>
      <c r="F2" s="269"/>
      <c r="G2" s="178"/>
      <c r="H2" s="178"/>
      <c r="I2" s="178"/>
      <c r="J2" s="86"/>
      <c r="K2" s="86"/>
      <c r="L2" s="86"/>
      <c r="M2" s="86"/>
      <c r="N2" s="578"/>
      <c r="O2" s="178"/>
      <c r="P2" s="178"/>
      <c r="Q2" s="269"/>
      <c r="R2" s="86"/>
      <c r="S2" s="21" t="s">
        <v>74</v>
      </c>
      <c r="T2" s="80" t="s">
        <v>0</v>
      </c>
      <c r="U2" s="116" t="s">
        <v>1</v>
      </c>
      <c r="V2" s="7"/>
      <c r="X2" s="38"/>
      <c r="Y2" s="38"/>
      <c r="Z2" s="1"/>
    </row>
    <row r="3" spans="1:33" s="19" customFormat="1" ht="12.75" customHeight="1" thickBot="1">
      <c r="A3" s="735">
        <v>1</v>
      </c>
      <c r="B3" s="735">
        <v>3</v>
      </c>
      <c r="C3" s="735" t="str">
        <f>IF(B3="","",VLOOKUP(B3,$B$67:$D$132,2))</f>
        <v>宮﨑</v>
      </c>
      <c r="D3" s="760" t="str">
        <f>IF(B3="","",VLOOKUP(B3,$B$67:$D$132,3))</f>
        <v>拓大紅陵</v>
      </c>
      <c r="E3" s="527"/>
      <c r="F3" s="528">
        <v>8</v>
      </c>
      <c r="G3" s="350"/>
      <c r="H3" s="350"/>
      <c r="I3" s="87"/>
      <c r="J3" s="87"/>
      <c r="K3" s="87"/>
      <c r="L3" s="87"/>
      <c r="M3" s="87"/>
      <c r="N3" s="87"/>
      <c r="O3" s="351"/>
      <c r="P3" s="351"/>
      <c r="Q3" s="523">
        <v>5</v>
      </c>
      <c r="R3" s="524"/>
      <c r="S3" s="735">
        <v>27</v>
      </c>
      <c r="T3" s="735" t="str">
        <f>IF(S3="","",VLOOKUP(S3,$B$67:$D$132,2))</f>
        <v>中村</v>
      </c>
      <c r="U3" s="760" t="str">
        <f>IF(S3="","",VLOOKUP(S3,$B$67:$D$132,3))</f>
        <v>秀明八千代</v>
      </c>
      <c r="V3" s="735">
        <v>26</v>
      </c>
      <c r="X3" s="25"/>
      <c r="Y3" s="25"/>
      <c r="Z3" s="25"/>
      <c r="AA3" s="270"/>
      <c r="AB3" s="102"/>
      <c r="AC3" s="264"/>
      <c r="AD3" s="264"/>
      <c r="AE3" s="264"/>
      <c r="AF3" s="264"/>
      <c r="AG3" s="264"/>
    </row>
    <row r="4" spans="1:33" s="19" customFormat="1" ht="12.75" customHeight="1" thickTop="1" thickBot="1">
      <c r="A4" s="735"/>
      <c r="B4" s="735"/>
      <c r="C4" s="735"/>
      <c r="D4" s="760"/>
      <c r="E4" s="543"/>
      <c r="F4" s="529" t="s">
        <v>584</v>
      </c>
      <c r="G4" s="532">
        <v>1</v>
      </c>
      <c r="H4" s="350"/>
      <c r="I4" s="87"/>
      <c r="J4" s="87"/>
      <c r="K4" s="87"/>
      <c r="L4" s="87"/>
      <c r="M4" s="87"/>
      <c r="N4" s="87"/>
      <c r="O4" s="351"/>
      <c r="P4" s="544">
        <v>6</v>
      </c>
      <c r="Q4" s="545" t="s">
        <v>590</v>
      </c>
      <c r="R4" s="87"/>
      <c r="S4" s="735"/>
      <c r="T4" s="735"/>
      <c r="U4" s="760"/>
      <c r="V4" s="735"/>
      <c r="X4" s="25"/>
      <c r="Y4" s="25"/>
      <c r="Z4" s="25"/>
      <c r="AA4" s="270"/>
      <c r="AB4" s="264"/>
      <c r="AC4" s="264"/>
      <c r="AD4" s="264"/>
      <c r="AE4" s="264"/>
      <c r="AF4" s="264"/>
      <c r="AG4" s="264"/>
    </row>
    <row r="5" spans="1:33" s="19" customFormat="1" ht="12.75" customHeight="1" thickTop="1" thickBot="1">
      <c r="A5" s="735">
        <v>2</v>
      </c>
      <c r="B5" s="735">
        <v>8</v>
      </c>
      <c r="C5" s="735" t="str">
        <f>IF(B5="","",VLOOKUP(B5,$B$67:$D$132,2))</f>
        <v>清川</v>
      </c>
      <c r="D5" s="760" t="str">
        <f>IF(B5="","",VLOOKUP(B5,$B$67:$D$132,3))</f>
        <v>長生</v>
      </c>
      <c r="E5" s="527">
        <v>0</v>
      </c>
      <c r="F5" s="530"/>
      <c r="G5" s="533"/>
      <c r="H5" s="350"/>
      <c r="I5" s="87"/>
      <c r="J5" s="87"/>
      <c r="K5" s="87"/>
      <c r="L5" s="87"/>
      <c r="M5" s="87"/>
      <c r="N5" s="87"/>
      <c r="O5" s="535"/>
      <c r="P5" s="533"/>
      <c r="Q5" s="547"/>
      <c r="R5" s="548">
        <v>8</v>
      </c>
      <c r="S5" s="736">
        <v>35</v>
      </c>
      <c r="T5" s="736" t="str">
        <f>IF(S5="","",VLOOKUP(S5,$B$67:$D$132,2))</f>
        <v>雑賀</v>
      </c>
      <c r="U5" s="776" t="str">
        <f>IF(S5="","",VLOOKUP(S5,$B$67:$D$132,3))</f>
        <v>敬愛学園</v>
      </c>
      <c r="V5" s="735">
        <v>27</v>
      </c>
      <c r="X5" s="25"/>
      <c r="Y5" s="25"/>
      <c r="Z5" s="25"/>
      <c r="AA5" s="270"/>
      <c r="AB5" s="102"/>
      <c r="AC5" s="264"/>
      <c r="AD5" s="264"/>
      <c r="AE5" s="264"/>
      <c r="AF5" s="264"/>
      <c r="AG5" s="264"/>
    </row>
    <row r="6" spans="1:33" s="19" customFormat="1" ht="12.75" customHeight="1" thickTop="1" thickBot="1">
      <c r="A6" s="735"/>
      <c r="B6" s="735"/>
      <c r="C6" s="735"/>
      <c r="D6" s="760"/>
      <c r="E6" s="549" t="s">
        <v>545</v>
      </c>
      <c r="F6" s="531"/>
      <c r="G6" s="530"/>
      <c r="H6" s="350"/>
      <c r="I6" s="87"/>
      <c r="J6" s="87"/>
      <c r="K6" s="87"/>
      <c r="L6" s="87"/>
      <c r="M6" s="87"/>
      <c r="N6" s="87"/>
      <c r="O6" s="535"/>
      <c r="P6" s="530"/>
      <c r="Q6" s="531"/>
      <c r="R6" s="85" t="s">
        <v>554</v>
      </c>
      <c r="S6" s="737"/>
      <c r="T6" s="737"/>
      <c r="U6" s="777"/>
      <c r="V6" s="735"/>
      <c r="X6" s="25"/>
      <c r="Y6" s="25"/>
      <c r="Z6" s="25"/>
      <c r="AA6" s="270"/>
      <c r="AB6" s="264"/>
      <c r="AC6" s="264"/>
      <c r="AD6" s="264"/>
      <c r="AE6" s="264"/>
      <c r="AF6" s="264"/>
      <c r="AG6" s="264"/>
    </row>
    <row r="7" spans="1:33" s="19" customFormat="1" ht="12.75" customHeight="1" thickTop="1" thickBot="1">
      <c r="A7" s="735">
        <v>3</v>
      </c>
      <c r="B7" s="735">
        <v>39</v>
      </c>
      <c r="C7" s="735" t="str">
        <f>IF(B7="","",VLOOKUP(B7,$B$67:$D$132,2))</f>
        <v>妻鹿</v>
      </c>
      <c r="D7" s="760" t="str">
        <f>IF(B7="","",VLOOKUP(B7,$B$67:$D$132,3))</f>
        <v>千葉経済</v>
      </c>
      <c r="E7" s="550"/>
      <c r="F7" s="83">
        <v>0</v>
      </c>
      <c r="G7" s="530"/>
      <c r="H7" s="350"/>
      <c r="I7" s="87"/>
      <c r="J7" s="87"/>
      <c r="K7" s="87"/>
      <c r="L7" s="87"/>
      <c r="M7" s="87"/>
      <c r="N7" s="87"/>
      <c r="O7" s="535"/>
      <c r="P7" s="547"/>
      <c r="Q7" s="551">
        <v>1</v>
      </c>
      <c r="R7" s="552"/>
      <c r="S7" s="736">
        <v>7</v>
      </c>
      <c r="T7" s="736" t="str">
        <f>IF(S7="","",VLOOKUP(S7,$B$67:$D$132,2))</f>
        <v>金澤</v>
      </c>
      <c r="U7" s="776" t="str">
        <f>IF(S7="","",VLOOKUP(S7,$B$67:$D$132,3))</f>
        <v>長生</v>
      </c>
      <c r="V7" s="735">
        <v>28</v>
      </c>
      <c r="X7" s="25"/>
      <c r="Y7" s="25"/>
      <c r="Z7" s="25"/>
      <c r="AA7" s="270"/>
      <c r="AB7" s="264"/>
      <c r="AC7" s="264"/>
      <c r="AD7" s="264"/>
      <c r="AE7" s="264"/>
      <c r="AF7" s="264"/>
      <c r="AG7" s="264"/>
    </row>
    <row r="8" spans="1:33" s="19" customFormat="1" ht="12.75" customHeight="1" thickTop="1" thickBot="1">
      <c r="A8" s="735"/>
      <c r="B8" s="735"/>
      <c r="C8" s="735"/>
      <c r="D8" s="760"/>
      <c r="E8" s="350">
        <v>3</v>
      </c>
      <c r="F8" s="350"/>
      <c r="G8" s="530" t="s">
        <v>585</v>
      </c>
      <c r="H8" s="610">
        <v>3</v>
      </c>
      <c r="I8" s="87"/>
      <c r="J8" s="87"/>
      <c r="K8" s="87"/>
      <c r="L8" s="87"/>
      <c r="M8" s="87"/>
      <c r="N8" s="87"/>
      <c r="O8" s="530">
        <v>2</v>
      </c>
      <c r="P8" s="547"/>
      <c r="Q8" s="87"/>
      <c r="R8" s="87">
        <v>0</v>
      </c>
      <c r="S8" s="737"/>
      <c r="T8" s="737"/>
      <c r="U8" s="777"/>
      <c r="V8" s="735"/>
      <c r="X8" s="25"/>
      <c r="Y8" s="25"/>
      <c r="Z8" s="25"/>
      <c r="AA8" s="270"/>
      <c r="AB8" s="264"/>
      <c r="AC8" s="264"/>
      <c r="AD8" s="264"/>
      <c r="AE8" s="264"/>
      <c r="AF8" s="264"/>
      <c r="AG8" s="264"/>
    </row>
    <row r="9" spans="1:33" s="19" customFormat="1" ht="12.75" customHeight="1" thickTop="1" thickBot="1">
      <c r="A9" s="735">
        <v>4</v>
      </c>
      <c r="B9" s="735">
        <v>25</v>
      </c>
      <c r="C9" s="735" t="str">
        <f>IF(B9="","",VLOOKUP(B9,$B$67:$D$132,2))</f>
        <v>青木</v>
      </c>
      <c r="D9" s="760" t="str">
        <f>IF(B9="","",VLOOKUP(B9,$B$67:$D$132,3))</f>
        <v>秀明八千代</v>
      </c>
      <c r="E9" s="527">
        <v>8</v>
      </c>
      <c r="F9" s="350"/>
      <c r="G9" s="530"/>
      <c r="H9" s="611"/>
      <c r="I9" s="87"/>
      <c r="J9" s="87"/>
      <c r="K9" s="87"/>
      <c r="L9" s="87"/>
      <c r="M9" s="87"/>
      <c r="N9" s="391"/>
      <c r="O9" s="638"/>
      <c r="P9" s="547" t="s">
        <v>591</v>
      </c>
      <c r="Q9" s="87"/>
      <c r="R9" s="548">
        <v>3</v>
      </c>
      <c r="S9" s="736">
        <v>12</v>
      </c>
      <c r="T9" s="736" t="str">
        <f>IF(S9="","",VLOOKUP(S9,$B$67:$D$132,2))</f>
        <v>黒田</v>
      </c>
      <c r="U9" s="776" t="str">
        <f>IF(S9="","",VLOOKUP(S9,$B$67:$D$132,3))</f>
        <v>東金</v>
      </c>
      <c r="V9" s="735">
        <v>29</v>
      </c>
      <c r="X9" s="25"/>
      <c r="Y9" s="25"/>
      <c r="Z9" s="25"/>
      <c r="AA9" s="270"/>
      <c r="AB9" s="264"/>
      <c r="AC9" s="264"/>
      <c r="AD9" s="264"/>
      <c r="AE9" s="264"/>
      <c r="AF9" s="264"/>
      <c r="AG9" s="264"/>
    </row>
    <row r="10" spans="1:33" s="19" customFormat="1" ht="12.75" customHeight="1" thickTop="1" thickBot="1">
      <c r="A10" s="735"/>
      <c r="B10" s="735"/>
      <c r="C10" s="735"/>
      <c r="D10" s="760"/>
      <c r="E10" s="549" t="s">
        <v>544</v>
      </c>
      <c r="F10" s="532">
        <v>0</v>
      </c>
      <c r="G10" s="530"/>
      <c r="H10" s="541"/>
      <c r="I10" s="87"/>
      <c r="J10" s="87"/>
      <c r="K10" s="87"/>
      <c r="L10" s="87"/>
      <c r="M10" s="87"/>
      <c r="N10" s="391"/>
      <c r="O10" s="535"/>
      <c r="P10" s="547"/>
      <c r="Q10" s="544">
        <v>0</v>
      </c>
      <c r="R10" s="85" t="s">
        <v>592</v>
      </c>
      <c r="S10" s="737"/>
      <c r="T10" s="737"/>
      <c r="U10" s="777"/>
      <c r="V10" s="735"/>
      <c r="X10" s="25"/>
      <c r="Y10" s="25"/>
      <c r="Z10" s="25"/>
      <c r="AA10" s="270"/>
      <c r="AB10" s="264"/>
      <c r="AC10" s="264"/>
      <c r="AD10" s="264"/>
      <c r="AE10" s="264"/>
      <c r="AF10" s="264"/>
      <c r="AG10" s="264"/>
    </row>
    <row r="11" spans="1:33" s="19" customFormat="1" ht="12.75" customHeight="1" thickTop="1" thickBot="1">
      <c r="A11" s="735">
        <v>5</v>
      </c>
      <c r="B11" s="735">
        <v>32</v>
      </c>
      <c r="C11" s="735" t="str">
        <f>IF(B11="","",VLOOKUP(B11,$B$67:$D$132,2))</f>
        <v>高梨</v>
      </c>
      <c r="D11" s="760" t="str">
        <f>IF(B11="","",VLOOKUP(B11,$B$67:$D$132,3))</f>
        <v>習志野</v>
      </c>
      <c r="E11" s="550"/>
      <c r="F11" s="640"/>
      <c r="G11" s="530"/>
      <c r="H11" s="541"/>
      <c r="I11" s="87"/>
      <c r="J11" s="87"/>
      <c r="K11" s="87"/>
      <c r="L11" s="87"/>
      <c r="M11" s="87"/>
      <c r="N11" s="391"/>
      <c r="O11" s="535"/>
      <c r="P11" s="530"/>
      <c r="Q11" s="529"/>
      <c r="R11" s="552"/>
      <c r="S11" s="736">
        <v>43</v>
      </c>
      <c r="T11" s="736" t="str">
        <f>IF(S11="","",VLOOKUP(S11,$B$67:$D$132,2))</f>
        <v>宇賀</v>
      </c>
      <c r="U11" s="776" t="str">
        <f>IF(S11="","",VLOOKUP(S11,$B$67:$D$132,3))</f>
        <v>昭和学院</v>
      </c>
      <c r="V11" s="735">
        <v>30</v>
      </c>
      <c r="X11" s="1"/>
      <c r="Y11" s="1"/>
      <c r="Z11" s="1"/>
      <c r="AA11" s="270"/>
      <c r="AB11" s="264"/>
      <c r="AC11" s="264"/>
      <c r="AD11" s="264"/>
      <c r="AE11" s="264"/>
      <c r="AF11" s="264"/>
      <c r="AG11" s="264"/>
    </row>
    <row r="12" spans="1:33" s="19" customFormat="1" ht="12.75" customHeight="1" thickTop="1" thickBot="1">
      <c r="A12" s="735"/>
      <c r="B12" s="735"/>
      <c r="C12" s="735"/>
      <c r="D12" s="760"/>
      <c r="E12" s="350">
        <v>0</v>
      </c>
      <c r="F12" s="530" t="s">
        <v>567</v>
      </c>
      <c r="G12" s="531"/>
      <c r="H12" s="541"/>
      <c r="I12" s="87"/>
      <c r="J12" s="87"/>
      <c r="K12" s="87"/>
      <c r="L12" s="87"/>
      <c r="M12" s="87"/>
      <c r="N12" s="391"/>
      <c r="O12" s="535"/>
      <c r="P12" s="531"/>
      <c r="Q12" s="637" t="s">
        <v>582</v>
      </c>
      <c r="R12" s="87">
        <v>0</v>
      </c>
      <c r="S12" s="737"/>
      <c r="T12" s="737"/>
      <c r="U12" s="777"/>
      <c r="V12" s="735"/>
      <c r="X12" s="25"/>
      <c r="Y12" s="25"/>
      <c r="Z12" s="25"/>
      <c r="AA12" s="270"/>
      <c r="AB12" s="264"/>
      <c r="AC12" s="264"/>
      <c r="AD12" s="264"/>
      <c r="AE12" s="264"/>
      <c r="AF12" s="264"/>
      <c r="AG12" s="264"/>
    </row>
    <row r="13" spans="1:33" s="19" customFormat="1" ht="12.75" customHeight="1" thickTop="1" thickBot="1">
      <c r="A13" s="735">
        <v>6</v>
      </c>
      <c r="B13" s="735">
        <v>44</v>
      </c>
      <c r="C13" s="735" t="str">
        <f>IF(B13="","",VLOOKUP(B13,$B$67:$D$132,2))</f>
        <v>渡辺</v>
      </c>
      <c r="D13" s="760" t="str">
        <f>IF(B13="","",VLOOKUP(B13,$B$67:$D$132,3))</f>
        <v>日体大柏</v>
      </c>
      <c r="E13" s="527">
        <v>8</v>
      </c>
      <c r="F13" s="530"/>
      <c r="G13" s="536">
        <v>0</v>
      </c>
      <c r="H13" s="541"/>
      <c r="I13" s="87"/>
      <c r="J13" s="87"/>
      <c r="K13" s="87"/>
      <c r="L13" s="87"/>
      <c r="M13" s="87"/>
      <c r="N13" s="391"/>
      <c r="O13" s="83"/>
      <c r="P13" s="546">
        <v>0</v>
      </c>
      <c r="Q13" s="547"/>
      <c r="R13" s="548">
        <v>4</v>
      </c>
      <c r="S13" s="736">
        <v>17</v>
      </c>
      <c r="T13" s="736" t="str">
        <f>IF(S13="","",VLOOKUP(S13,$B$67:$D$132,2))</f>
        <v>小貫</v>
      </c>
      <c r="U13" s="776" t="str">
        <f>IF(S13="","",VLOOKUP(S13,$B$67:$D$132,3))</f>
        <v>成田北</v>
      </c>
      <c r="V13" s="735">
        <v>31</v>
      </c>
      <c r="X13" s="1"/>
      <c r="Y13" s="1"/>
      <c r="Z13" s="1"/>
      <c r="AA13" s="270"/>
      <c r="AB13" s="264"/>
      <c r="AC13" s="264"/>
      <c r="AD13" s="264"/>
      <c r="AE13" s="264"/>
      <c r="AF13" s="264"/>
      <c r="AG13" s="264"/>
    </row>
    <row r="14" spans="1:33" s="19" customFormat="1" ht="12.75" customHeight="1" thickTop="1" thickBot="1">
      <c r="A14" s="735"/>
      <c r="B14" s="735"/>
      <c r="C14" s="735"/>
      <c r="D14" s="760"/>
      <c r="E14" s="549" t="s">
        <v>547</v>
      </c>
      <c r="F14" s="531"/>
      <c r="G14" s="350"/>
      <c r="H14" s="541"/>
      <c r="I14" s="87"/>
      <c r="J14" s="87"/>
      <c r="K14" s="87"/>
      <c r="L14" s="87"/>
      <c r="M14" s="87"/>
      <c r="N14" s="391"/>
      <c r="O14" s="83"/>
      <c r="P14" s="535"/>
      <c r="Q14" s="531"/>
      <c r="R14" s="85" t="s">
        <v>593</v>
      </c>
      <c r="S14" s="737"/>
      <c r="T14" s="737"/>
      <c r="U14" s="777"/>
      <c r="V14" s="735"/>
      <c r="X14" s="25"/>
      <c r="Y14" s="25"/>
      <c r="Z14" s="25"/>
      <c r="AA14" s="270"/>
      <c r="AB14" s="264"/>
      <c r="AC14" s="264"/>
      <c r="AD14" s="264"/>
      <c r="AE14" s="264"/>
      <c r="AF14" s="264"/>
      <c r="AG14" s="264"/>
    </row>
    <row r="15" spans="1:33" s="19" customFormat="1" ht="12.75" customHeight="1" thickTop="1" thickBot="1">
      <c r="A15" s="735">
        <v>7</v>
      </c>
      <c r="B15" s="735">
        <v>36</v>
      </c>
      <c r="C15" s="735" t="str">
        <f>IF(B15="","",VLOOKUP(B15,$B$67:$D$132,2))</f>
        <v>朝夷</v>
      </c>
      <c r="D15" s="760" t="str">
        <f>IF(B15="","",VLOOKUP(B15,$B$67:$D$132,3))</f>
        <v>敬愛学園</v>
      </c>
      <c r="E15" s="550"/>
      <c r="F15" s="83">
        <v>2</v>
      </c>
      <c r="G15" s="350"/>
      <c r="H15" s="541"/>
      <c r="I15" s="87"/>
      <c r="J15" s="87"/>
      <c r="K15" s="87"/>
      <c r="L15" s="87"/>
      <c r="M15" s="87"/>
      <c r="N15" s="391"/>
      <c r="O15" s="83"/>
      <c r="P15" s="351"/>
      <c r="Q15" s="551">
        <v>8</v>
      </c>
      <c r="R15" s="552"/>
      <c r="S15" s="736">
        <v>23</v>
      </c>
      <c r="T15" s="736" t="str">
        <f>IF(S15="","",VLOOKUP(S15,$B$67:$D$132,2))</f>
        <v>高子</v>
      </c>
      <c r="U15" s="776" t="str">
        <f>IF(S15="","",VLOOKUP(S15,$B$67:$D$132,3))</f>
        <v>船橋東</v>
      </c>
      <c r="V15" s="735">
        <v>32</v>
      </c>
      <c r="X15" s="1"/>
      <c r="Y15" s="1"/>
      <c r="Z15" s="1"/>
      <c r="AA15" s="270"/>
      <c r="AB15" s="264"/>
      <c r="AC15" s="264"/>
      <c r="AD15" s="264"/>
      <c r="AE15" s="264"/>
      <c r="AF15" s="264"/>
      <c r="AG15" s="264"/>
    </row>
    <row r="16" spans="1:33" s="19" customFormat="1" ht="12.75" customHeight="1" thickTop="1" thickBot="1">
      <c r="A16" s="735"/>
      <c r="B16" s="735"/>
      <c r="C16" s="735"/>
      <c r="D16" s="760"/>
      <c r="E16" s="350">
        <v>0</v>
      </c>
      <c r="F16" s="350"/>
      <c r="G16" s="350"/>
      <c r="H16" s="541"/>
      <c r="I16" s="172">
        <v>3</v>
      </c>
      <c r="J16" s="87"/>
      <c r="K16" s="87"/>
      <c r="L16" s="87"/>
      <c r="M16" s="87"/>
      <c r="N16" s="706">
        <v>0</v>
      </c>
      <c r="O16" s="83"/>
      <c r="P16" s="351"/>
      <c r="Q16" s="87"/>
      <c r="R16" s="87">
        <v>0</v>
      </c>
      <c r="S16" s="737"/>
      <c r="T16" s="737"/>
      <c r="U16" s="777"/>
      <c r="V16" s="735"/>
      <c r="X16" s="25"/>
      <c r="Y16" s="25"/>
      <c r="Z16" s="25"/>
      <c r="AA16" s="270"/>
      <c r="AB16" s="264"/>
      <c r="AC16" s="264"/>
      <c r="AD16" s="264"/>
      <c r="AE16" s="264"/>
      <c r="AF16" s="264"/>
      <c r="AG16" s="264"/>
    </row>
    <row r="17" spans="1:33" s="19" customFormat="1" ht="12.75" customHeight="1" thickTop="1" thickBot="1">
      <c r="A17" s="735">
        <v>8</v>
      </c>
      <c r="B17" s="735">
        <v>50</v>
      </c>
      <c r="C17" s="735" t="str">
        <f>IF(B17="","",VLOOKUP(B17,$B$67:$D$132,2))</f>
        <v>赤塚</v>
      </c>
      <c r="D17" s="760" t="str">
        <f>IF(B17="","",VLOOKUP(B17,$B$67:$D$132,3))</f>
        <v>麗澤</v>
      </c>
      <c r="E17" s="527"/>
      <c r="F17" s="528">
        <v>0</v>
      </c>
      <c r="G17" s="350"/>
      <c r="H17" s="579"/>
      <c r="I17" s="612"/>
      <c r="J17" s="87"/>
      <c r="K17" s="87"/>
      <c r="L17" s="87"/>
      <c r="M17" s="391"/>
      <c r="N17" s="707"/>
      <c r="O17" s="83"/>
      <c r="P17" s="351"/>
      <c r="Q17" s="523">
        <v>0</v>
      </c>
      <c r="R17" s="353"/>
      <c r="S17" s="736">
        <v>21</v>
      </c>
      <c r="T17" s="736" t="str">
        <f>IF(S17="","",VLOOKUP(S17,$B$67:$D$132,2))</f>
        <v>栃谷</v>
      </c>
      <c r="U17" s="776" t="str">
        <f>IF(S17="","",VLOOKUP(S17,$B$67:$D$132,3))</f>
        <v>市立銚子</v>
      </c>
      <c r="V17" s="735">
        <v>33</v>
      </c>
      <c r="X17" s="1"/>
      <c r="Y17" s="1"/>
      <c r="Z17" s="1"/>
      <c r="AA17" s="270"/>
      <c r="AB17" s="264"/>
      <c r="AC17" s="264"/>
      <c r="AD17" s="264"/>
      <c r="AE17" s="264"/>
      <c r="AF17" s="264"/>
      <c r="AG17" s="264"/>
    </row>
    <row r="18" spans="1:33" s="19" customFormat="1" ht="12.75" customHeight="1" thickTop="1" thickBot="1">
      <c r="A18" s="735"/>
      <c r="B18" s="735"/>
      <c r="C18" s="735"/>
      <c r="D18" s="760"/>
      <c r="E18" s="543"/>
      <c r="F18" s="529" t="s">
        <v>683</v>
      </c>
      <c r="G18" s="532">
        <v>0</v>
      </c>
      <c r="H18" s="579"/>
      <c r="I18" s="546"/>
      <c r="J18" s="87"/>
      <c r="K18" s="778" t="s">
        <v>312</v>
      </c>
      <c r="L18" s="778"/>
      <c r="M18" s="391"/>
      <c r="N18" s="607"/>
      <c r="O18" s="83"/>
      <c r="P18" s="544">
        <v>5</v>
      </c>
      <c r="Q18" s="545" t="s">
        <v>594</v>
      </c>
      <c r="R18" s="604"/>
      <c r="S18" s="737"/>
      <c r="T18" s="737"/>
      <c r="U18" s="777"/>
      <c r="V18" s="735"/>
      <c r="X18" s="25"/>
      <c r="Y18" s="25"/>
      <c r="Z18" s="25"/>
      <c r="AA18" s="270"/>
      <c r="AB18" s="264"/>
      <c r="AC18" s="264"/>
      <c r="AD18" s="264"/>
      <c r="AE18" s="264"/>
      <c r="AF18" s="264"/>
      <c r="AG18" s="264"/>
    </row>
    <row r="19" spans="1:33" s="19" customFormat="1" ht="12.75" customHeight="1" thickTop="1" thickBot="1">
      <c r="A19" s="735">
        <v>9</v>
      </c>
      <c r="B19" s="735">
        <v>22</v>
      </c>
      <c r="C19" s="735" t="str">
        <f>IF(B19="","",VLOOKUP(B19,$B$67:$D$132,2))</f>
        <v>菅谷</v>
      </c>
      <c r="D19" s="760" t="str">
        <f>IF(B19="","",VLOOKUP(B19,$B$67:$D$132,3))</f>
        <v>市立銚子</v>
      </c>
      <c r="E19" s="527">
        <v>1</v>
      </c>
      <c r="F19" s="530"/>
      <c r="G19" s="533"/>
      <c r="H19" s="579"/>
      <c r="I19" s="546"/>
      <c r="J19" s="87"/>
      <c r="K19" s="546"/>
      <c r="L19" s="87"/>
      <c r="M19" s="391"/>
      <c r="N19" s="607"/>
      <c r="O19" s="535"/>
      <c r="P19" s="533"/>
      <c r="Q19" s="547"/>
      <c r="R19" s="548">
        <v>6</v>
      </c>
      <c r="S19" s="736">
        <v>2</v>
      </c>
      <c r="T19" s="736" t="str">
        <f>IF(S19="","",VLOOKUP(S19,$B$67:$D$132,2))</f>
        <v>村井</v>
      </c>
      <c r="U19" s="776" t="str">
        <f>IF(S19="","",VLOOKUP(S19,$B$67:$D$132,3))</f>
        <v>拓大紅陵</v>
      </c>
      <c r="V19" s="735">
        <v>34</v>
      </c>
      <c r="X19" s="38"/>
      <c r="Y19" s="38"/>
      <c r="Z19" s="1"/>
      <c r="AA19" s="270"/>
      <c r="AB19" s="264"/>
      <c r="AC19" s="264"/>
      <c r="AD19" s="264"/>
      <c r="AE19" s="264"/>
      <c r="AF19" s="264"/>
      <c r="AG19" s="264"/>
    </row>
    <row r="20" spans="1:33" s="19" customFormat="1" ht="12.75" customHeight="1" thickTop="1" thickBot="1">
      <c r="A20" s="735"/>
      <c r="B20" s="735"/>
      <c r="C20" s="735"/>
      <c r="D20" s="760"/>
      <c r="E20" s="549" t="s">
        <v>548</v>
      </c>
      <c r="F20" s="531"/>
      <c r="G20" s="530"/>
      <c r="H20" s="579"/>
      <c r="I20" s="546"/>
      <c r="J20" s="87"/>
      <c r="K20" s="546"/>
      <c r="L20" s="606"/>
      <c r="M20" s="391"/>
      <c r="N20" s="607"/>
      <c r="O20" s="535"/>
      <c r="P20" s="530"/>
      <c r="Q20" s="531"/>
      <c r="R20" s="85" t="s">
        <v>557</v>
      </c>
      <c r="S20" s="737"/>
      <c r="T20" s="737"/>
      <c r="U20" s="777"/>
      <c r="V20" s="735"/>
      <c r="X20" s="38"/>
      <c r="Y20" s="38"/>
      <c r="Z20" s="1"/>
      <c r="AA20" s="270"/>
      <c r="AB20" s="264"/>
      <c r="AC20" s="264"/>
      <c r="AD20" s="264"/>
      <c r="AE20" s="264"/>
      <c r="AF20" s="264"/>
      <c r="AG20" s="264"/>
    </row>
    <row r="21" spans="1:33" s="19" customFormat="1" ht="12.75" customHeight="1" thickTop="1" thickBot="1">
      <c r="A21" s="735">
        <v>10</v>
      </c>
      <c r="B21" s="735">
        <v>24</v>
      </c>
      <c r="C21" s="735" t="str">
        <f>IF(B21="","",VLOOKUP(B21,$B$67:$D$132,2))</f>
        <v>本戸</v>
      </c>
      <c r="D21" s="760" t="str">
        <f>IF(B21="","",VLOOKUP(B21,$B$67:$D$132,3))</f>
        <v>船橋東</v>
      </c>
      <c r="E21" s="550"/>
      <c r="F21" s="83">
        <v>8</v>
      </c>
      <c r="G21" s="530"/>
      <c r="H21" s="579"/>
      <c r="I21" s="546"/>
      <c r="J21" s="87"/>
      <c r="K21" s="546"/>
      <c r="L21" s="87"/>
      <c r="M21" s="391"/>
      <c r="N21" s="607"/>
      <c r="O21" s="535"/>
      <c r="P21" s="547"/>
      <c r="Q21" s="551">
        <v>4</v>
      </c>
      <c r="R21" s="552"/>
      <c r="S21" s="736">
        <v>31</v>
      </c>
      <c r="T21" s="736" t="str">
        <f>IF(S21="","",VLOOKUP(S21,$B$67:$D$132,2))</f>
        <v>小暮</v>
      </c>
      <c r="U21" s="776" t="str">
        <f>IF(S21="","",VLOOKUP(S21,$B$67:$D$132,3))</f>
        <v>習志野</v>
      </c>
      <c r="V21" s="735">
        <v>35</v>
      </c>
      <c r="X21" s="38"/>
      <c r="Y21" s="38"/>
      <c r="Z21" s="1"/>
      <c r="AA21" s="270"/>
      <c r="AB21" s="264"/>
      <c r="AC21" s="264"/>
      <c r="AD21" s="264"/>
      <c r="AE21" s="264"/>
      <c r="AF21" s="264"/>
      <c r="AG21" s="264"/>
    </row>
    <row r="22" spans="1:33" s="19" customFormat="1" ht="12.75" customHeight="1" thickTop="1" thickBot="1">
      <c r="A22" s="735"/>
      <c r="B22" s="735"/>
      <c r="C22" s="735"/>
      <c r="D22" s="760"/>
      <c r="E22" s="350">
        <v>0</v>
      </c>
      <c r="F22" s="350"/>
      <c r="G22" s="84" t="s">
        <v>586</v>
      </c>
      <c r="H22" s="639"/>
      <c r="I22" s="546"/>
      <c r="J22" s="87"/>
      <c r="K22" s="546"/>
      <c r="L22" s="87"/>
      <c r="M22" s="391"/>
      <c r="N22" s="607"/>
      <c r="O22" s="530"/>
      <c r="P22" s="547" t="s">
        <v>595</v>
      </c>
      <c r="Q22" s="87"/>
      <c r="R22" s="87">
        <v>0</v>
      </c>
      <c r="S22" s="737"/>
      <c r="T22" s="737"/>
      <c r="U22" s="777"/>
      <c r="V22" s="735"/>
      <c r="X22" s="38"/>
      <c r="Y22" s="38"/>
      <c r="Z22" s="1"/>
      <c r="AA22" s="270"/>
      <c r="AB22" s="264"/>
      <c r="AC22" s="264"/>
      <c r="AD22" s="264"/>
      <c r="AE22" s="264"/>
      <c r="AF22" s="264"/>
      <c r="AG22" s="264"/>
    </row>
    <row r="23" spans="1:33" s="19" customFormat="1" ht="12.75" customHeight="1" thickTop="1" thickBot="1">
      <c r="A23" s="735">
        <v>11</v>
      </c>
      <c r="B23" s="735">
        <v>42</v>
      </c>
      <c r="C23" s="735" t="str">
        <f>IF(B23="","",VLOOKUP(B23,$B$67:$D$132,2))</f>
        <v>齋藤</v>
      </c>
      <c r="D23" s="760" t="str">
        <f>IF(B23="","",VLOOKUP(B23,$B$67:$D$132,3))</f>
        <v>昭和学院</v>
      </c>
      <c r="E23" s="527">
        <v>1</v>
      </c>
      <c r="F23" s="350"/>
      <c r="G23" s="530"/>
      <c r="H23" s="83">
        <v>0</v>
      </c>
      <c r="I23" s="546"/>
      <c r="J23" s="87"/>
      <c r="K23" s="546"/>
      <c r="L23" s="87"/>
      <c r="M23" s="391"/>
      <c r="N23" s="85"/>
      <c r="O23" s="529">
        <v>5</v>
      </c>
      <c r="P23" s="547"/>
      <c r="Q23" s="87"/>
      <c r="R23" s="548">
        <v>8</v>
      </c>
      <c r="S23" s="736">
        <v>16</v>
      </c>
      <c r="T23" s="736" t="str">
        <f>IF(S23="","",VLOOKUP(S23,$B$67:$D$132,2))</f>
        <v>多田</v>
      </c>
      <c r="U23" s="776" t="str">
        <f>IF(S23="","",VLOOKUP(S23,$B$67:$D$132,3))</f>
        <v>成田</v>
      </c>
      <c r="V23" s="735">
        <v>36</v>
      </c>
      <c r="X23" s="38"/>
      <c r="Y23" s="38"/>
      <c r="Z23" s="1"/>
      <c r="AA23" s="270"/>
      <c r="AB23" s="264"/>
      <c r="AC23" s="264"/>
      <c r="AD23" s="264"/>
      <c r="AE23" s="264"/>
      <c r="AF23" s="264"/>
      <c r="AG23" s="264"/>
    </row>
    <row r="24" spans="1:33" s="19" customFormat="1" ht="12.75" customHeight="1" thickTop="1" thickBot="1">
      <c r="A24" s="735"/>
      <c r="B24" s="735"/>
      <c r="C24" s="735"/>
      <c r="D24" s="760"/>
      <c r="E24" s="549" t="s">
        <v>546</v>
      </c>
      <c r="F24" s="532">
        <v>0</v>
      </c>
      <c r="G24" s="530"/>
      <c r="H24" s="350"/>
      <c r="I24" s="546"/>
      <c r="J24" s="87"/>
      <c r="K24" s="546"/>
      <c r="L24" s="87"/>
      <c r="M24" s="391"/>
      <c r="N24" s="85"/>
      <c r="O24" s="535"/>
      <c r="P24" s="547"/>
      <c r="Q24" s="544">
        <v>0</v>
      </c>
      <c r="R24" s="85" t="s">
        <v>555</v>
      </c>
      <c r="S24" s="737"/>
      <c r="T24" s="737"/>
      <c r="U24" s="777"/>
      <c r="V24" s="735"/>
      <c r="X24" s="38"/>
      <c r="Y24" s="38"/>
      <c r="Z24" s="1"/>
      <c r="AA24" s="270"/>
      <c r="AB24" s="264"/>
      <c r="AC24" s="264"/>
      <c r="AD24" s="264"/>
      <c r="AE24" s="264"/>
      <c r="AF24" s="264"/>
      <c r="AG24" s="264"/>
    </row>
    <row r="25" spans="1:33" s="19" customFormat="1" ht="12.75" customHeight="1" thickTop="1" thickBot="1">
      <c r="A25" s="735">
        <v>12</v>
      </c>
      <c r="B25" s="735">
        <v>15</v>
      </c>
      <c r="C25" s="735" t="str">
        <f>IF(B25="","",VLOOKUP(B25,$B$67:$D$132,2))</f>
        <v>古山</v>
      </c>
      <c r="D25" s="760" t="str">
        <f>IF(B25="","",VLOOKUP(B25,$B$67:$D$132,3))</f>
        <v>成田</v>
      </c>
      <c r="E25" s="550"/>
      <c r="F25" s="529"/>
      <c r="G25" s="530"/>
      <c r="H25" s="350"/>
      <c r="I25" s="546"/>
      <c r="J25" s="87"/>
      <c r="K25" s="546"/>
      <c r="L25" s="172"/>
      <c r="M25" s="391"/>
      <c r="N25" s="85"/>
      <c r="O25" s="535"/>
      <c r="P25" s="530"/>
      <c r="Q25" s="529"/>
      <c r="R25" s="552"/>
      <c r="S25" s="736">
        <v>51</v>
      </c>
      <c r="T25" s="736" t="str">
        <f>IF(S25="","",VLOOKUP(S25,$B$67:$D$132,2))</f>
        <v>吾妻</v>
      </c>
      <c r="U25" s="776" t="str">
        <f>IF(S25="","",VLOOKUP(S25,$B$67:$D$132,3))</f>
        <v>清水</v>
      </c>
      <c r="V25" s="735">
        <v>37</v>
      </c>
      <c r="X25" s="38"/>
      <c r="Y25" s="38"/>
      <c r="Z25" s="1"/>
      <c r="AA25" s="270"/>
      <c r="AB25" s="264"/>
      <c r="AC25" s="264"/>
      <c r="AD25" s="264"/>
      <c r="AE25" s="264"/>
      <c r="AF25" s="264"/>
      <c r="AG25" s="264"/>
    </row>
    <row r="26" spans="1:33" s="19" customFormat="1" ht="12.75" customHeight="1" thickTop="1" thickBot="1">
      <c r="A26" s="735"/>
      <c r="B26" s="735"/>
      <c r="C26" s="735"/>
      <c r="D26" s="760"/>
      <c r="E26" s="350">
        <v>0</v>
      </c>
      <c r="F26" s="530" t="s">
        <v>563</v>
      </c>
      <c r="G26" s="531"/>
      <c r="H26" s="350"/>
      <c r="I26" s="546"/>
      <c r="J26" s="87"/>
      <c r="K26" s="546"/>
      <c r="L26" s="87"/>
      <c r="M26" s="391"/>
      <c r="N26" s="85"/>
      <c r="O26" s="535"/>
      <c r="P26" s="531"/>
      <c r="Q26" s="547" t="s">
        <v>575</v>
      </c>
      <c r="R26" s="87">
        <v>0</v>
      </c>
      <c r="S26" s="737"/>
      <c r="T26" s="737"/>
      <c r="U26" s="777"/>
      <c r="V26" s="735"/>
      <c r="X26" s="38"/>
      <c r="Y26" s="38"/>
      <c r="Z26" s="1"/>
      <c r="AA26" s="270"/>
      <c r="AB26" s="264"/>
      <c r="AC26" s="264"/>
      <c r="AD26" s="264"/>
      <c r="AE26" s="264"/>
      <c r="AF26" s="264"/>
      <c r="AG26" s="264"/>
    </row>
    <row r="27" spans="1:33" s="19" customFormat="1" ht="12.75" customHeight="1" thickTop="1" thickBot="1">
      <c r="A27" s="735">
        <v>13</v>
      </c>
      <c r="B27" s="735">
        <v>29</v>
      </c>
      <c r="C27" s="735" t="str">
        <f>IF(B27="","",VLOOKUP(B27,$B$67:$D$132,2))</f>
        <v>加藤</v>
      </c>
      <c r="D27" s="760" t="str">
        <f>IF(B27="","",VLOOKUP(B27,$B$67:$D$132,3))</f>
        <v>秀明八千代</v>
      </c>
      <c r="E27" s="527"/>
      <c r="F27" s="534"/>
      <c r="G27" s="536">
        <v>5</v>
      </c>
      <c r="H27" s="350"/>
      <c r="I27" s="546"/>
      <c r="J27" s="87"/>
      <c r="K27" s="546"/>
      <c r="L27" s="87"/>
      <c r="M27" s="391"/>
      <c r="N27" s="85"/>
      <c r="O27" s="351"/>
      <c r="P27" s="546">
        <v>2</v>
      </c>
      <c r="Q27" s="553"/>
      <c r="R27" s="548"/>
      <c r="S27" s="736">
        <v>46</v>
      </c>
      <c r="T27" s="736" t="str">
        <f>IF(S27="","",VLOOKUP(S27,$B$67:$D$132,2))</f>
        <v>舩津</v>
      </c>
      <c r="U27" s="776" t="str">
        <f>IF(S27="","",VLOOKUP(S27,$B$67:$D$132,3))</f>
        <v>日体大柏</v>
      </c>
      <c r="V27" s="735">
        <v>38</v>
      </c>
      <c r="X27" s="38"/>
      <c r="Y27" s="38"/>
      <c r="Z27" s="1"/>
      <c r="AA27" s="270"/>
      <c r="AB27" s="264"/>
      <c r="AC27" s="264"/>
      <c r="AD27" s="264"/>
      <c r="AE27" s="264"/>
      <c r="AF27" s="264"/>
      <c r="AG27" s="264"/>
    </row>
    <row r="28" spans="1:33" s="19" customFormat="1" ht="12.75" customHeight="1" thickTop="1" thickBot="1">
      <c r="A28" s="735"/>
      <c r="B28" s="735"/>
      <c r="C28" s="735"/>
      <c r="D28" s="760"/>
      <c r="E28" s="350"/>
      <c r="F28" s="350">
        <v>8</v>
      </c>
      <c r="G28" s="350"/>
      <c r="H28" s="350"/>
      <c r="I28" s="546"/>
      <c r="J28" s="615"/>
      <c r="K28" s="544">
        <v>4</v>
      </c>
      <c r="L28" s="392">
        <v>0</v>
      </c>
      <c r="M28" s="581"/>
      <c r="N28" s="85"/>
      <c r="O28" s="351"/>
      <c r="P28" s="351"/>
      <c r="Q28" s="87">
        <v>3</v>
      </c>
      <c r="R28" s="87"/>
      <c r="S28" s="737"/>
      <c r="T28" s="737"/>
      <c r="U28" s="777"/>
      <c r="V28" s="735"/>
      <c r="X28" s="38"/>
      <c r="Y28" s="38"/>
      <c r="Z28" s="1"/>
      <c r="AA28" s="270"/>
      <c r="AB28" s="264"/>
      <c r="AC28" s="264"/>
      <c r="AD28" s="264"/>
      <c r="AE28" s="264"/>
      <c r="AF28" s="264"/>
      <c r="AG28" s="264"/>
    </row>
    <row r="29" spans="1:33" s="19" customFormat="1" ht="12.75" customHeight="1" thickTop="1" thickBot="1">
      <c r="A29" s="735">
        <v>14</v>
      </c>
      <c r="B29" s="735">
        <v>37</v>
      </c>
      <c r="C29" s="735" t="str">
        <f>IF(B29="","",VLOOKUP(B29,$B$67:$D$132,2))</f>
        <v>宍倉</v>
      </c>
      <c r="D29" s="760" t="str">
        <f>IF(B29="","",VLOOKUP(B29,$B$67:$D$132,3))</f>
        <v>敬愛学園</v>
      </c>
      <c r="E29" s="527"/>
      <c r="F29" s="528">
        <v>2</v>
      </c>
      <c r="G29" s="350"/>
      <c r="H29" s="350"/>
      <c r="I29" s="391"/>
      <c r="J29" s="172"/>
      <c r="K29" s="85"/>
      <c r="L29" s="87"/>
      <c r="M29" s="613"/>
      <c r="N29" s="85"/>
      <c r="O29" s="351"/>
      <c r="P29" s="351"/>
      <c r="Q29" s="523">
        <v>2</v>
      </c>
      <c r="R29" s="359"/>
      <c r="S29" s="736">
        <v>4</v>
      </c>
      <c r="T29" s="736" t="str">
        <f>IF(S29="","",VLOOKUP(S29,$B$67:$D$132,2))</f>
        <v>松崎</v>
      </c>
      <c r="U29" s="776" t="str">
        <f>IF(S29="","",VLOOKUP(S29,$B$67:$D$132,3))</f>
        <v>拓大紅陵</v>
      </c>
      <c r="V29" s="735">
        <v>39</v>
      </c>
      <c r="X29" s="38"/>
      <c r="Y29" s="38"/>
      <c r="Z29" s="1"/>
    </row>
    <row r="30" spans="1:33" s="19" customFormat="1" ht="12.75" customHeight="1" thickTop="1" thickBot="1">
      <c r="A30" s="735"/>
      <c r="B30" s="735"/>
      <c r="C30" s="735"/>
      <c r="D30" s="760"/>
      <c r="E30" s="543"/>
      <c r="F30" s="529" t="s">
        <v>587</v>
      </c>
      <c r="G30" s="532">
        <v>2</v>
      </c>
      <c r="H30" s="350"/>
      <c r="I30" s="391"/>
      <c r="J30" s="87"/>
      <c r="K30" s="87"/>
      <c r="L30" s="87"/>
      <c r="M30" s="546"/>
      <c r="N30" s="85"/>
      <c r="O30" s="351"/>
      <c r="P30" s="544">
        <v>0</v>
      </c>
      <c r="Q30" s="545"/>
      <c r="R30" s="87"/>
      <c r="S30" s="737"/>
      <c r="T30" s="737"/>
      <c r="U30" s="777"/>
      <c r="V30" s="735"/>
      <c r="X30" s="38"/>
      <c r="Y30" s="38"/>
      <c r="Z30" s="1"/>
    </row>
    <row r="31" spans="1:33" s="19" customFormat="1" ht="12.75" customHeight="1" thickTop="1" thickBot="1">
      <c r="A31" s="735">
        <v>15</v>
      </c>
      <c r="B31" s="735">
        <v>20</v>
      </c>
      <c r="C31" s="735" t="str">
        <f>IF(B31="","",VLOOKUP(B31,$B$67:$D$132,2))</f>
        <v>菅谷</v>
      </c>
      <c r="D31" s="760" t="str">
        <f>IF(B31="","",VLOOKUP(B31,$B$67:$D$132,3))</f>
        <v>佐原</v>
      </c>
      <c r="E31" s="527" t="s">
        <v>679</v>
      </c>
      <c r="F31" s="530"/>
      <c r="G31" s="533"/>
      <c r="H31" s="350"/>
      <c r="I31" s="391"/>
      <c r="J31" s="87"/>
      <c r="K31" s="87"/>
      <c r="L31" s="87"/>
      <c r="M31" s="546"/>
      <c r="N31" s="85"/>
      <c r="O31" s="535"/>
      <c r="P31" s="533"/>
      <c r="Q31" s="547" t="s">
        <v>573</v>
      </c>
      <c r="R31" s="548">
        <v>0</v>
      </c>
      <c r="S31" s="736">
        <v>10</v>
      </c>
      <c r="T31" s="736" t="str">
        <f>IF(S31="","",VLOOKUP(S31,$B$67:$D$132,2))</f>
        <v>渡邉</v>
      </c>
      <c r="U31" s="776" t="str">
        <f>IF(S31="","",VLOOKUP(S31,$B$67:$D$132,3))</f>
        <v>茂原樟陽</v>
      </c>
      <c r="V31" s="735">
        <v>40</v>
      </c>
      <c r="X31" s="38"/>
      <c r="Y31" s="38"/>
      <c r="Z31" s="1"/>
    </row>
    <row r="32" spans="1:33" s="19" customFormat="1" ht="12.75" customHeight="1" thickTop="1" thickBot="1">
      <c r="A32" s="735"/>
      <c r="B32" s="735"/>
      <c r="C32" s="735"/>
      <c r="D32" s="760"/>
      <c r="E32" s="549" t="s">
        <v>564</v>
      </c>
      <c r="F32" s="531"/>
      <c r="G32" s="530"/>
      <c r="H32" s="350"/>
      <c r="I32" s="391"/>
      <c r="J32" s="87"/>
      <c r="K32" s="87"/>
      <c r="L32" s="87"/>
      <c r="M32" s="546"/>
      <c r="N32" s="85"/>
      <c r="O32" s="535"/>
      <c r="P32" s="530"/>
      <c r="Q32" s="531"/>
      <c r="R32" s="583" t="s">
        <v>609</v>
      </c>
      <c r="S32" s="737"/>
      <c r="T32" s="737"/>
      <c r="U32" s="777"/>
      <c r="V32" s="735"/>
      <c r="X32" s="38"/>
      <c r="Y32" s="38"/>
      <c r="Z32" s="1"/>
    </row>
    <row r="33" spans="1:26" s="19" customFormat="1" ht="12.75" customHeight="1" thickTop="1" thickBot="1">
      <c r="A33" s="735">
        <v>16</v>
      </c>
      <c r="B33" s="735">
        <v>11</v>
      </c>
      <c r="C33" s="735" t="str">
        <f>IF(B33="","",VLOOKUP(B33,$B$67:$D$132,2))</f>
        <v>石井</v>
      </c>
      <c r="D33" s="760" t="str">
        <f>IF(B33="","",VLOOKUP(B33,$B$67:$D$132,3))</f>
        <v>東金</v>
      </c>
      <c r="E33" s="550"/>
      <c r="F33" s="83">
        <v>0</v>
      </c>
      <c r="G33" s="530"/>
      <c r="H33" s="350"/>
      <c r="I33" s="391"/>
      <c r="J33" s="87"/>
      <c r="K33" s="87"/>
      <c r="L33" s="87"/>
      <c r="M33" s="546"/>
      <c r="N33" s="85"/>
      <c r="O33" s="535"/>
      <c r="P33" s="547"/>
      <c r="Q33" s="551">
        <v>3</v>
      </c>
      <c r="R33" s="552"/>
      <c r="S33" s="736">
        <v>45</v>
      </c>
      <c r="T33" s="736" t="str">
        <f>IF(S33="","",VLOOKUP(S33,$B$67:$D$132,2))</f>
        <v>金高</v>
      </c>
      <c r="U33" s="776" t="str">
        <f>IF(S33="","",VLOOKUP(S33,$B$67:$D$132,3))</f>
        <v>日体大柏</v>
      </c>
      <c r="V33" s="735">
        <v>41</v>
      </c>
      <c r="X33" s="38"/>
      <c r="Y33" s="38"/>
      <c r="Z33" s="1"/>
    </row>
    <row r="34" spans="1:26" s="19" customFormat="1" ht="12.75" customHeight="1" thickTop="1" thickBot="1">
      <c r="A34" s="735"/>
      <c r="B34" s="735"/>
      <c r="C34" s="735"/>
      <c r="D34" s="760"/>
      <c r="E34" s="350" t="s">
        <v>680</v>
      </c>
      <c r="F34" s="350"/>
      <c r="G34" s="530" t="s">
        <v>588</v>
      </c>
      <c r="H34" s="532">
        <v>2</v>
      </c>
      <c r="I34" s="391"/>
      <c r="J34" s="87"/>
      <c r="K34" s="87"/>
      <c r="L34" s="87"/>
      <c r="M34" s="546"/>
      <c r="N34" s="85"/>
      <c r="O34" s="530">
        <v>0</v>
      </c>
      <c r="P34" s="547" t="s">
        <v>596</v>
      </c>
      <c r="Q34" s="87"/>
      <c r="R34" s="87">
        <v>8</v>
      </c>
      <c r="S34" s="737"/>
      <c r="T34" s="737"/>
      <c r="U34" s="777"/>
      <c r="V34" s="735"/>
      <c r="X34" s="38"/>
      <c r="Y34" s="38"/>
      <c r="Z34" s="1"/>
    </row>
    <row r="35" spans="1:26" s="19" customFormat="1" ht="12.75" customHeight="1" thickTop="1" thickBot="1">
      <c r="A35" s="735">
        <v>17</v>
      </c>
      <c r="B35" s="735">
        <v>33</v>
      </c>
      <c r="C35" s="735" t="str">
        <f>IF(B35="","",VLOOKUP(B35,$B$67:$D$132,2))</f>
        <v>仲川</v>
      </c>
      <c r="D35" s="760" t="str">
        <f>IF(B35="","",VLOOKUP(B35,$B$67:$D$132,3))</f>
        <v>渋谷幕張</v>
      </c>
      <c r="E35" s="527">
        <v>0</v>
      </c>
      <c r="F35" s="350"/>
      <c r="G35" s="530"/>
      <c r="H35" s="603"/>
      <c r="I35" s="391"/>
      <c r="J35" s="87"/>
      <c r="K35" s="87"/>
      <c r="L35" s="87"/>
      <c r="M35" s="546"/>
      <c r="N35" s="391"/>
      <c r="O35" s="638"/>
      <c r="P35" s="547"/>
      <c r="Q35" s="87"/>
      <c r="R35" s="548">
        <v>9</v>
      </c>
      <c r="S35" s="736">
        <v>26</v>
      </c>
      <c r="T35" s="736" t="str">
        <f>IF(S35="","",VLOOKUP(S35,$B$67:$D$132,2))</f>
        <v>根本</v>
      </c>
      <c r="U35" s="776" t="str">
        <f>IF(S35="","",VLOOKUP(S35,$B$67:$D$132,3))</f>
        <v>秀明八千代</v>
      </c>
      <c r="V35" s="735">
        <v>42</v>
      </c>
      <c r="X35" s="38"/>
      <c r="Y35" s="38"/>
      <c r="Z35" s="1"/>
    </row>
    <row r="36" spans="1:26" s="19" customFormat="1" ht="12.75" customHeight="1" thickTop="1" thickBot="1">
      <c r="A36" s="735"/>
      <c r="B36" s="735"/>
      <c r="C36" s="735"/>
      <c r="D36" s="760"/>
      <c r="E36" s="549" t="s">
        <v>552</v>
      </c>
      <c r="F36" s="532">
        <v>8</v>
      </c>
      <c r="G36" s="530"/>
      <c r="H36" s="344"/>
      <c r="I36" s="391"/>
      <c r="J36" s="87"/>
      <c r="K36" s="87"/>
      <c r="L36" s="87"/>
      <c r="M36" s="546"/>
      <c r="N36" s="391"/>
      <c r="O36" s="535"/>
      <c r="P36" s="547"/>
      <c r="Q36" s="544">
        <v>6</v>
      </c>
      <c r="R36" s="85" t="s">
        <v>553</v>
      </c>
      <c r="S36" s="737"/>
      <c r="T36" s="737"/>
      <c r="U36" s="777"/>
      <c r="V36" s="735"/>
      <c r="X36" s="38"/>
      <c r="Y36" s="38"/>
      <c r="Z36" s="1"/>
    </row>
    <row r="37" spans="1:26" s="19" customFormat="1" ht="12.75" customHeight="1" thickTop="1" thickBot="1">
      <c r="A37" s="735">
        <v>18</v>
      </c>
      <c r="B37" s="735">
        <v>1</v>
      </c>
      <c r="C37" s="735" t="str">
        <f>IF(B37="","",VLOOKUP(B37,$B$67:$D$132,2))</f>
        <v>小杭</v>
      </c>
      <c r="D37" s="760" t="str">
        <f>IF(B37="","",VLOOKUP(B37,$B$67:$D$132,3))</f>
        <v>拓大紅陵</v>
      </c>
      <c r="E37" s="550"/>
      <c r="F37" s="529"/>
      <c r="G37" s="530"/>
      <c r="H37" s="344"/>
      <c r="I37" s="391"/>
      <c r="J37" s="87"/>
      <c r="K37" s="87"/>
      <c r="L37" s="87"/>
      <c r="M37" s="546"/>
      <c r="N37" s="391"/>
      <c r="O37" s="535"/>
      <c r="P37" s="530"/>
      <c r="Q37" s="529"/>
      <c r="R37" s="552"/>
      <c r="S37" s="736">
        <v>47</v>
      </c>
      <c r="T37" s="736" t="str">
        <f>IF(S37="","",VLOOKUP(S37,$B$67:$D$132,2))</f>
        <v>田中</v>
      </c>
      <c r="U37" s="776" t="str">
        <f>IF(S37="","",VLOOKUP(S37,$B$67:$D$132,3))</f>
        <v>西武台</v>
      </c>
      <c r="V37" s="735">
        <v>43</v>
      </c>
      <c r="X37" s="38"/>
      <c r="Y37" s="38"/>
      <c r="Z37" s="1"/>
    </row>
    <row r="38" spans="1:26" s="19" customFormat="1" ht="12.75" customHeight="1" thickTop="1" thickBot="1">
      <c r="A38" s="735"/>
      <c r="B38" s="735"/>
      <c r="C38" s="735"/>
      <c r="D38" s="760"/>
      <c r="E38" s="350">
        <v>8</v>
      </c>
      <c r="F38" s="530" t="s">
        <v>572</v>
      </c>
      <c r="G38" s="531"/>
      <c r="H38" s="344"/>
      <c r="I38" s="391"/>
      <c r="J38" s="87"/>
      <c r="K38" s="87"/>
      <c r="L38" s="87"/>
      <c r="M38" s="546"/>
      <c r="N38" s="391"/>
      <c r="O38" s="535"/>
      <c r="P38" s="531"/>
      <c r="Q38" s="637" t="s">
        <v>578</v>
      </c>
      <c r="R38" s="87">
        <v>0</v>
      </c>
      <c r="S38" s="737"/>
      <c r="T38" s="737"/>
      <c r="U38" s="777"/>
      <c r="V38" s="735"/>
      <c r="X38" s="38"/>
      <c r="Y38" s="38"/>
      <c r="Z38" s="1"/>
    </row>
    <row r="39" spans="1:26" s="19" customFormat="1" ht="12.75" customHeight="1" thickTop="1" thickBot="1">
      <c r="A39" s="735">
        <v>19</v>
      </c>
      <c r="B39" s="735">
        <v>5</v>
      </c>
      <c r="C39" s="735" t="str">
        <f>IF(B39="","",VLOOKUP(B39,$B$67:$D$132,2))</f>
        <v>須賀田</v>
      </c>
      <c r="D39" s="760" t="str">
        <f>IF(B39="","",VLOOKUP(B39,$B$67:$D$132,3))</f>
        <v>木更津総合</v>
      </c>
      <c r="E39" s="527"/>
      <c r="F39" s="534"/>
      <c r="G39" s="536">
        <v>3</v>
      </c>
      <c r="H39" s="344"/>
      <c r="I39" s="391"/>
      <c r="J39" s="87"/>
      <c r="K39" s="87"/>
      <c r="L39" s="87"/>
      <c r="M39" s="546"/>
      <c r="N39" s="391"/>
      <c r="O39" s="83"/>
      <c r="P39" s="546">
        <v>1</v>
      </c>
      <c r="Q39" s="553"/>
      <c r="R39" s="605"/>
      <c r="S39" s="736">
        <v>38</v>
      </c>
      <c r="T39" s="736" t="str">
        <f>IF(S39="","",VLOOKUP(S39,$B$67:$D$132,2))</f>
        <v>會野</v>
      </c>
      <c r="U39" s="776" t="str">
        <f>IF(S39="","",VLOOKUP(S39,$B$67:$D$132,3))</f>
        <v>千葉経済</v>
      </c>
      <c r="V39" s="735">
        <v>44</v>
      </c>
      <c r="X39" s="38"/>
      <c r="Y39" s="38"/>
      <c r="Z39" s="1"/>
    </row>
    <row r="40" spans="1:26" s="19" customFormat="1" ht="12.75" customHeight="1" thickTop="1" thickBot="1">
      <c r="A40" s="735"/>
      <c r="B40" s="735"/>
      <c r="C40" s="735"/>
      <c r="D40" s="760"/>
      <c r="E40" s="350"/>
      <c r="F40" s="350">
        <v>0</v>
      </c>
      <c r="G40" s="350"/>
      <c r="H40" s="344"/>
      <c r="I40" s="580"/>
      <c r="J40" s="87"/>
      <c r="K40" s="87"/>
      <c r="L40" s="87"/>
      <c r="M40" s="546"/>
      <c r="N40" s="614"/>
      <c r="O40" s="83"/>
      <c r="P40" s="351"/>
      <c r="Q40" s="87">
        <v>0</v>
      </c>
      <c r="R40" s="604"/>
      <c r="S40" s="737"/>
      <c r="T40" s="737"/>
      <c r="U40" s="777"/>
      <c r="V40" s="735"/>
      <c r="X40" s="38"/>
      <c r="Y40" s="38"/>
      <c r="Z40" s="1"/>
    </row>
    <row r="41" spans="1:26" s="19" customFormat="1" ht="12.75" customHeight="1" thickTop="1" thickBot="1">
      <c r="A41" s="735">
        <v>20</v>
      </c>
      <c r="B41" s="735">
        <v>14</v>
      </c>
      <c r="C41" s="735" t="str">
        <f>IF(B41="","",VLOOKUP(B41,$B$67:$D$132,2))</f>
        <v>福井</v>
      </c>
      <c r="D41" s="760" t="str">
        <f>IF(B41="","",VLOOKUP(B41,$B$67:$D$132,3))</f>
        <v>成東</v>
      </c>
      <c r="E41" s="527"/>
      <c r="F41" s="528">
        <v>8</v>
      </c>
      <c r="G41" s="350"/>
      <c r="H41" s="530"/>
      <c r="I41" s="536">
        <v>0</v>
      </c>
      <c r="J41" s="87"/>
      <c r="K41" s="87"/>
      <c r="L41" s="87"/>
      <c r="M41" s="87"/>
      <c r="N41" s="530">
        <v>3</v>
      </c>
      <c r="O41" s="83"/>
      <c r="P41" s="351"/>
      <c r="Q41" s="87"/>
      <c r="R41" s="548">
        <v>0</v>
      </c>
      <c r="S41" s="736">
        <v>6</v>
      </c>
      <c r="T41" s="736" t="str">
        <f>IF(S41="","",VLOOKUP(S41,$B$67:$D$132,2))</f>
        <v>尾形</v>
      </c>
      <c r="U41" s="776" t="str">
        <f>IF(S41="","",VLOOKUP(S41,$B$67:$D$132,3))</f>
        <v>木更津総合</v>
      </c>
      <c r="V41" s="735">
        <v>45</v>
      </c>
      <c r="X41" s="38"/>
      <c r="Y41" s="38"/>
      <c r="Z41" s="1"/>
    </row>
    <row r="42" spans="1:26" s="19" customFormat="1" ht="12.75" customHeight="1" thickTop="1" thickBot="1">
      <c r="A42" s="735"/>
      <c r="B42" s="735"/>
      <c r="C42" s="735"/>
      <c r="D42" s="760"/>
      <c r="E42" s="543"/>
      <c r="F42" s="529" t="s">
        <v>583</v>
      </c>
      <c r="G42" s="532">
        <v>0</v>
      </c>
      <c r="H42" s="530"/>
      <c r="I42" s="87"/>
      <c r="J42" s="87"/>
      <c r="K42" s="87"/>
      <c r="L42" s="87"/>
      <c r="M42" s="87"/>
      <c r="N42" s="546"/>
      <c r="O42" s="83"/>
      <c r="P42" s="351"/>
      <c r="Q42" s="544">
        <v>6</v>
      </c>
      <c r="R42" s="85" t="s">
        <v>597</v>
      </c>
      <c r="S42" s="737"/>
      <c r="T42" s="737"/>
      <c r="U42" s="777"/>
      <c r="V42" s="735"/>
      <c r="X42" s="38"/>
      <c r="Y42" s="38"/>
      <c r="Z42" s="1"/>
    </row>
    <row r="43" spans="1:26" s="19" customFormat="1" ht="12.75" customHeight="1" thickTop="1" thickBot="1">
      <c r="A43" s="735">
        <v>21</v>
      </c>
      <c r="B43" s="735">
        <v>48</v>
      </c>
      <c r="C43" s="735" t="str">
        <f>IF(B43="","",VLOOKUP(B43,$B$67:$D$132,2))</f>
        <v>吉田</v>
      </c>
      <c r="D43" s="760" t="str">
        <f>IF(B43="","",VLOOKUP(B43,$B$67:$D$132,3))</f>
        <v>西武台</v>
      </c>
      <c r="E43" s="527" t="s">
        <v>682</v>
      </c>
      <c r="F43" s="530"/>
      <c r="G43" s="533"/>
      <c r="H43" s="530"/>
      <c r="I43" s="87"/>
      <c r="J43" s="87"/>
      <c r="K43" s="87"/>
      <c r="L43" s="87"/>
      <c r="M43" s="87"/>
      <c r="N43" s="546"/>
      <c r="O43" s="83"/>
      <c r="P43" s="535"/>
      <c r="Q43" s="529"/>
      <c r="R43" s="552"/>
      <c r="S43" s="736">
        <v>19</v>
      </c>
      <c r="T43" s="736" t="str">
        <f>IF(S43="","",VLOOKUP(S43,$B$67:$D$132,2))</f>
        <v>宮本</v>
      </c>
      <c r="U43" s="776" t="str">
        <f>IF(S43="","",VLOOKUP(S43,$B$67:$D$132,3))</f>
        <v>佐原</v>
      </c>
      <c r="V43" s="735">
        <v>46</v>
      </c>
      <c r="X43" s="38"/>
      <c r="Y43" s="38"/>
      <c r="Z43" s="1"/>
    </row>
    <row r="44" spans="1:26" s="19" customFormat="1" ht="12.75" customHeight="1" thickTop="1" thickBot="1">
      <c r="A44" s="735"/>
      <c r="B44" s="735"/>
      <c r="C44" s="735"/>
      <c r="D44" s="760"/>
      <c r="E44" s="549" t="s">
        <v>550</v>
      </c>
      <c r="F44" s="531"/>
      <c r="G44" s="530"/>
      <c r="H44" s="530"/>
      <c r="I44" s="87"/>
      <c r="J44" s="87"/>
      <c r="K44" s="87"/>
      <c r="L44" s="87"/>
      <c r="M44" s="87"/>
      <c r="N44" s="546"/>
      <c r="O44" s="83"/>
      <c r="P44" s="544">
        <v>0</v>
      </c>
      <c r="Q44" s="547" t="s">
        <v>574</v>
      </c>
      <c r="R44" s="87">
        <v>7</v>
      </c>
      <c r="S44" s="737"/>
      <c r="T44" s="737"/>
      <c r="U44" s="777"/>
      <c r="V44" s="735"/>
      <c r="X44" s="38"/>
      <c r="Y44" s="38"/>
      <c r="Z44" s="1"/>
    </row>
    <row r="45" spans="1:26" s="19" customFormat="1" ht="12.75" customHeight="1" thickTop="1" thickBot="1">
      <c r="A45" s="735">
        <v>22</v>
      </c>
      <c r="B45" s="735">
        <v>41</v>
      </c>
      <c r="C45" s="735" t="str">
        <f>IF(B45="","",VLOOKUP(B45,$B$67:$D$132,2))</f>
        <v>桑田</v>
      </c>
      <c r="D45" s="760" t="str">
        <f>IF(B45="","",VLOOKUP(B45,$B$67:$D$132,3))</f>
        <v>千葉南</v>
      </c>
      <c r="E45" s="550"/>
      <c r="F45" s="83">
        <v>0</v>
      </c>
      <c r="G45" s="530"/>
      <c r="H45" s="530"/>
      <c r="I45" s="87"/>
      <c r="J45" s="87"/>
      <c r="K45" s="87"/>
      <c r="L45" s="87"/>
      <c r="M45" s="87"/>
      <c r="N45" s="546"/>
      <c r="O45" s="535"/>
      <c r="P45" s="602"/>
      <c r="Q45" s="84"/>
      <c r="R45" s="548">
        <v>3</v>
      </c>
      <c r="S45" s="736">
        <v>34</v>
      </c>
      <c r="T45" s="736" t="str">
        <f>IF(S45="","",VLOOKUP(S45,$B$67:$D$132,2))</f>
        <v>花澤</v>
      </c>
      <c r="U45" s="776" t="str">
        <f>IF(S45="","",VLOOKUP(S45,$B$67:$D$132,3))</f>
        <v>渋谷幕張</v>
      </c>
      <c r="V45" s="735">
        <v>47</v>
      </c>
      <c r="X45" s="38"/>
      <c r="Y45" s="38"/>
      <c r="Z45" s="1"/>
    </row>
    <row r="46" spans="1:26" s="19" customFormat="1" ht="12.75" customHeight="1" thickTop="1" thickBot="1">
      <c r="A46" s="735"/>
      <c r="B46" s="735"/>
      <c r="C46" s="735"/>
      <c r="D46" s="760"/>
      <c r="E46" s="350" t="s">
        <v>681</v>
      </c>
      <c r="F46" s="350"/>
      <c r="G46" s="530" t="s">
        <v>589</v>
      </c>
      <c r="H46" s="609"/>
      <c r="I46" s="87"/>
      <c r="J46" s="87"/>
      <c r="K46" s="87"/>
      <c r="L46" s="87"/>
      <c r="M46" s="87"/>
      <c r="N46" s="546"/>
      <c r="O46" s="535"/>
      <c r="P46" s="603"/>
      <c r="Q46" s="535"/>
      <c r="R46" s="85" t="s">
        <v>598</v>
      </c>
      <c r="S46" s="737"/>
      <c r="T46" s="737"/>
      <c r="U46" s="777"/>
      <c r="V46" s="735"/>
      <c r="X46" s="38"/>
      <c r="Y46" s="38"/>
      <c r="Z46" s="1"/>
    </row>
    <row r="47" spans="1:26" s="19" customFormat="1" ht="12.75" customHeight="1" thickTop="1" thickBot="1">
      <c r="A47" s="735">
        <v>23</v>
      </c>
      <c r="B47" s="735">
        <v>9</v>
      </c>
      <c r="C47" s="735" t="str">
        <f>IF(B47="","",VLOOKUP(B47,$B$67:$D$132,2))</f>
        <v>高梨</v>
      </c>
      <c r="D47" s="760" t="str">
        <f>IF(B47="","",VLOOKUP(B47,$B$67:$D$132,3))</f>
        <v>茂原樟陽</v>
      </c>
      <c r="E47" s="527">
        <v>4</v>
      </c>
      <c r="F47" s="350"/>
      <c r="G47" s="530"/>
      <c r="H47" s="536">
        <v>3</v>
      </c>
      <c r="I47" s="87"/>
      <c r="J47" s="87"/>
      <c r="K47" s="87"/>
      <c r="L47" s="87"/>
      <c r="M47" s="87"/>
      <c r="N47" s="546"/>
      <c r="O47" s="535"/>
      <c r="P47" s="547"/>
      <c r="Q47" s="601">
        <v>0</v>
      </c>
      <c r="R47" s="552"/>
      <c r="S47" s="736">
        <v>40</v>
      </c>
      <c r="T47" s="736" t="str">
        <f>IF(S47="","",VLOOKUP(S47,$B$67:$D$132,2))</f>
        <v>杉山</v>
      </c>
      <c r="U47" s="776" t="str">
        <f>IF(S47="","",VLOOKUP(S47,$B$67:$D$132,3))</f>
        <v>千葉南</v>
      </c>
      <c r="V47" s="735">
        <v>48</v>
      </c>
      <c r="X47" s="38"/>
      <c r="Y47" s="38"/>
      <c r="Z47" s="1"/>
    </row>
    <row r="48" spans="1:26" s="19" customFormat="1" ht="12.75" customHeight="1" thickTop="1" thickBot="1">
      <c r="A48" s="735"/>
      <c r="B48" s="735"/>
      <c r="C48" s="735"/>
      <c r="D48" s="760"/>
      <c r="E48" s="549" t="s">
        <v>551</v>
      </c>
      <c r="F48" s="532">
        <v>0</v>
      </c>
      <c r="G48" s="530"/>
      <c r="H48" s="350"/>
      <c r="I48" s="87"/>
      <c r="J48" s="87"/>
      <c r="K48" s="87"/>
      <c r="L48" s="87"/>
      <c r="M48" s="87"/>
      <c r="N48" s="546"/>
      <c r="O48" s="608"/>
      <c r="P48" s="547" t="s">
        <v>599</v>
      </c>
      <c r="Q48" s="87"/>
      <c r="R48" s="87">
        <v>0</v>
      </c>
      <c r="S48" s="737"/>
      <c r="T48" s="737"/>
      <c r="U48" s="777"/>
      <c r="V48" s="735"/>
      <c r="X48" s="38"/>
      <c r="Y48" s="38"/>
      <c r="Z48" s="1"/>
    </row>
    <row r="49" spans="1:26" s="19" customFormat="1" ht="12.75" customHeight="1" thickTop="1" thickBot="1">
      <c r="A49" s="735">
        <v>24</v>
      </c>
      <c r="B49" s="735">
        <v>18</v>
      </c>
      <c r="C49" s="735" t="str">
        <f>IF(B49="","",VLOOKUP(B49,$B$67:$D$132,2))</f>
        <v>池田</v>
      </c>
      <c r="D49" s="760" t="str">
        <f>IF(B49="","",VLOOKUP(B49,$B$67:$D$132,3))</f>
        <v>成田北</v>
      </c>
      <c r="E49" s="550"/>
      <c r="F49" s="529"/>
      <c r="G49" s="530"/>
      <c r="H49" s="350"/>
      <c r="I49" s="87"/>
      <c r="J49" s="87"/>
      <c r="K49" s="87"/>
      <c r="L49" s="87"/>
      <c r="M49" s="87"/>
      <c r="N49" s="87"/>
      <c r="O49" s="530">
        <v>2</v>
      </c>
      <c r="P49" s="547"/>
      <c r="Q49" s="87"/>
      <c r="R49" s="548">
        <v>7</v>
      </c>
      <c r="S49" s="736">
        <v>49</v>
      </c>
      <c r="T49" s="736" t="str">
        <f>IF(S49="","",VLOOKUP(S49,$B$67:$D$132,2))</f>
        <v>上妻</v>
      </c>
      <c r="U49" s="776" t="str">
        <f>IF(S49="","",VLOOKUP(S49,$B$67:$D$132,3))</f>
        <v>麗澤</v>
      </c>
      <c r="V49" s="735">
        <v>49</v>
      </c>
      <c r="X49" s="38"/>
      <c r="Y49" s="38"/>
      <c r="Z49" s="1"/>
    </row>
    <row r="50" spans="1:26" s="19" customFormat="1" ht="12.75" customHeight="1" thickTop="1" thickBot="1">
      <c r="A50" s="735"/>
      <c r="B50" s="735"/>
      <c r="C50" s="735"/>
      <c r="D50" s="760"/>
      <c r="E50" s="350">
        <v>0</v>
      </c>
      <c r="F50" s="530" t="s">
        <v>581</v>
      </c>
      <c r="G50" s="531"/>
      <c r="H50" s="350"/>
      <c r="I50" s="87"/>
      <c r="J50" s="87"/>
      <c r="K50" s="87"/>
      <c r="L50" s="87"/>
      <c r="M50" s="87"/>
      <c r="N50" s="87"/>
      <c r="O50" s="535"/>
      <c r="P50" s="547"/>
      <c r="Q50" s="544">
        <v>0</v>
      </c>
      <c r="R50" s="85" t="s">
        <v>576</v>
      </c>
      <c r="S50" s="737"/>
      <c r="T50" s="737"/>
      <c r="U50" s="777"/>
      <c r="V50" s="735"/>
      <c r="X50" s="38"/>
      <c r="Y50" s="38"/>
      <c r="Z50" s="1"/>
    </row>
    <row r="51" spans="1:26" s="19" customFormat="1" ht="12.75" customHeight="1" thickTop="1" thickBot="1">
      <c r="A51" s="735">
        <v>25</v>
      </c>
      <c r="B51" s="735">
        <v>30</v>
      </c>
      <c r="C51" s="735" t="str">
        <f>IF(B51="","",VLOOKUP(B51,$B$67:$D$132,2))</f>
        <v>熊川</v>
      </c>
      <c r="D51" s="760" t="str">
        <f>IF(B51="","",VLOOKUP(B51,$B$67:$D$132,3))</f>
        <v>秀明八千代</v>
      </c>
      <c r="E51" s="527"/>
      <c r="F51" s="534"/>
      <c r="G51" s="536">
        <v>8</v>
      </c>
      <c r="H51" s="350"/>
      <c r="I51" s="87"/>
      <c r="J51" s="87"/>
      <c r="K51" s="87"/>
      <c r="L51" s="87"/>
      <c r="M51" s="87"/>
      <c r="N51" s="87"/>
      <c r="O51" s="535"/>
      <c r="P51" s="530"/>
      <c r="Q51" s="529"/>
      <c r="R51" s="552"/>
      <c r="S51" s="736">
        <v>13</v>
      </c>
      <c r="T51" s="736" t="str">
        <f>IF(S51="","",VLOOKUP(S51,$B$67:$D$132,2))</f>
        <v>小椋</v>
      </c>
      <c r="U51" s="776" t="str">
        <f>IF(S51="","",VLOOKUP(S51,$B$67:$D$132,3))</f>
        <v>成東</v>
      </c>
      <c r="V51" s="735">
        <v>50</v>
      </c>
      <c r="X51" s="38"/>
      <c r="Y51" s="38"/>
      <c r="Z51" s="1"/>
    </row>
    <row r="52" spans="1:26" s="19" customFormat="1" ht="12.75" customHeight="1" thickTop="1" thickBot="1">
      <c r="A52" s="735"/>
      <c r="B52" s="735"/>
      <c r="C52" s="735"/>
      <c r="D52" s="760"/>
      <c r="E52" s="350"/>
      <c r="F52" s="350">
        <v>8</v>
      </c>
      <c r="G52" s="350"/>
      <c r="H52" s="350"/>
      <c r="I52" s="87"/>
      <c r="J52" s="87"/>
      <c r="K52" s="87"/>
      <c r="L52" s="87"/>
      <c r="M52" s="87"/>
      <c r="N52" s="87"/>
      <c r="O52" s="535"/>
      <c r="P52" s="531"/>
      <c r="Q52" s="637" t="s">
        <v>600</v>
      </c>
      <c r="R52" s="87">
        <v>0</v>
      </c>
      <c r="S52" s="737"/>
      <c r="T52" s="737"/>
      <c r="U52" s="777"/>
      <c r="V52" s="735"/>
      <c r="X52" s="38"/>
      <c r="Y52" s="38"/>
      <c r="Z52" s="1"/>
    </row>
    <row r="53" spans="1:26" s="19" customFormat="1" ht="12" customHeight="1" thickTop="1" thickBot="1">
      <c r="A53" s="734"/>
      <c r="B53" s="734"/>
      <c r="C53" s="734"/>
      <c r="D53" s="758"/>
      <c r="E53" s="85"/>
      <c r="F53" s="85"/>
      <c r="G53" s="85"/>
      <c r="H53" s="87"/>
      <c r="I53" s="87"/>
      <c r="J53" s="87"/>
      <c r="K53" s="87"/>
      <c r="L53" s="87"/>
      <c r="M53" s="87"/>
      <c r="N53" s="87"/>
      <c r="O53" s="351"/>
      <c r="P53" s="546">
        <v>9</v>
      </c>
      <c r="Q53" s="553"/>
      <c r="R53" s="548"/>
      <c r="S53" s="736">
        <v>28</v>
      </c>
      <c r="T53" s="736" t="str">
        <f>IF(S53="","",VLOOKUP(S53,$B$67:$D$132,2))</f>
        <v>池上</v>
      </c>
      <c r="U53" s="776" t="str">
        <f>IF(S53="","",VLOOKUP(S53,$B$67:$D$132,3))</f>
        <v>秀明八千代</v>
      </c>
      <c r="V53" s="735">
        <v>51</v>
      </c>
      <c r="X53" s="38"/>
      <c r="Y53" s="38"/>
      <c r="Z53" s="1"/>
    </row>
    <row r="54" spans="1:26" s="19" customFormat="1" ht="12" customHeight="1" thickTop="1">
      <c r="A54" s="734"/>
      <c r="B54" s="734"/>
      <c r="C54" s="734"/>
      <c r="D54" s="758"/>
      <c r="E54" s="85"/>
      <c r="F54" s="85"/>
      <c r="G54" s="85"/>
      <c r="H54" s="87"/>
      <c r="I54" s="87"/>
      <c r="J54" s="87"/>
      <c r="K54" s="87"/>
      <c r="L54" s="87"/>
      <c r="M54" s="87"/>
      <c r="N54" s="87"/>
      <c r="O54" s="351"/>
      <c r="P54" s="351"/>
      <c r="Q54" s="87">
        <v>2</v>
      </c>
      <c r="R54" s="87"/>
      <c r="S54" s="737"/>
      <c r="T54" s="737"/>
      <c r="U54" s="777"/>
      <c r="V54" s="735"/>
      <c r="X54" s="38"/>
      <c r="Y54" s="38"/>
      <c r="Z54" s="1"/>
    </row>
    <row r="55" spans="1:26" s="19" customFormat="1" ht="11.1" customHeight="1">
      <c r="A55" s="370"/>
      <c r="B55" s="370"/>
      <c r="C55" s="370"/>
      <c r="D55" s="371"/>
      <c r="E55" s="154"/>
      <c r="F55" s="154"/>
      <c r="G55" s="152"/>
      <c r="H55" s="288"/>
      <c r="I55" s="288"/>
      <c r="J55" s="286"/>
      <c r="K55" s="286"/>
      <c r="L55" s="286"/>
      <c r="M55" s="286"/>
      <c r="N55" s="152"/>
      <c r="O55" s="153"/>
      <c r="P55" s="289"/>
      <c r="Q55" s="152"/>
      <c r="R55" s="290"/>
      <c r="S55" s="372"/>
      <c r="T55" s="372" t="str">
        <f>IF(S55="","",VLOOKUP(S55,$B$67:$D$132,2))</f>
        <v/>
      </c>
      <c r="U55" s="373" t="str">
        <f>IF(S55="","",VLOOKUP(S55,$B$67:$D$132,3))</f>
        <v/>
      </c>
      <c r="V55" s="372"/>
      <c r="X55" s="38"/>
      <c r="Y55" s="38"/>
      <c r="Z55" s="1"/>
    </row>
    <row r="56" spans="1:26" s="19" customFormat="1" ht="11.1" customHeight="1">
      <c r="A56" s="734"/>
      <c r="B56" s="734"/>
      <c r="C56" s="734"/>
      <c r="D56" s="749"/>
      <c r="E56" s="81"/>
      <c r="F56" s="81"/>
      <c r="G56" s="25"/>
      <c r="H56" s="106"/>
      <c r="I56" s="82"/>
      <c r="J56" s="768" t="s">
        <v>114</v>
      </c>
      <c r="K56" s="768"/>
      <c r="L56" s="768"/>
      <c r="M56" s="768"/>
      <c r="N56" s="250"/>
      <c r="O56" s="25"/>
      <c r="P56" s="106"/>
      <c r="Q56" s="85"/>
      <c r="R56" s="85"/>
      <c r="S56" s="734"/>
      <c r="T56" s="734" t="str">
        <f>IF(S56="","",VLOOKUP(S56,$B$68:$D$132,2))</f>
        <v/>
      </c>
      <c r="U56" s="749" t="str">
        <f>IF(S56="","",VLOOKUP(S56,$B$68:$D$132,3))</f>
        <v/>
      </c>
      <c r="V56" s="752"/>
      <c r="X56" s="38"/>
      <c r="Y56" s="38"/>
      <c r="Z56" s="1"/>
    </row>
    <row r="57" spans="1:26" ht="11.1" customHeight="1">
      <c r="A57" s="734"/>
      <c r="B57" s="734"/>
      <c r="C57" s="734"/>
      <c r="D57" s="749"/>
      <c r="E57" s="81"/>
      <c r="F57" s="81"/>
      <c r="G57" s="25"/>
      <c r="H57" s="106"/>
      <c r="I57" s="150"/>
      <c r="J57" s="768"/>
      <c r="K57" s="768"/>
      <c r="L57" s="768"/>
      <c r="M57" s="768"/>
      <c r="N57" s="250"/>
      <c r="P57" s="25"/>
      <c r="Q57" s="61"/>
      <c r="R57" s="61"/>
      <c r="S57" s="734"/>
      <c r="T57" s="734"/>
      <c r="U57" s="749"/>
      <c r="V57" s="752"/>
      <c r="X57" s="15"/>
      <c r="Y57" s="15"/>
      <c r="Z57" s="178"/>
    </row>
    <row r="58" spans="1:26" ht="11.1" customHeight="1">
      <c r="A58" s="734"/>
      <c r="B58" s="734"/>
      <c r="C58" s="734"/>
      <c r="D58" s="749"/>
      <c r="E58" s="81"/>
      <c r="F58" s="81"/>
      <c r="G58" s="25"/>
      <c r="H58" s="106"/>
      <c r="I58" s="82"/>
      <c r="J58" s="205"/>
      <c r="K58" s="530"/>
      <c r="L58" s="83"/>
      <c r="M58" s="150"/>
      <c r="N58" s="263"/>
      <c r="T58" s="14"/>
      <c r="U58" s="15"/>
      <c r="V58" s="15"/>
      <c r="X58" s="15"/>
      <c r="Y58" s="15"/>
      <c r="Z58" s="15"/>
    </row>
    <row r="59" spans="1:26" ht="11.1" customHeight="1" thickBot="1">
      <c r="A59" s="734"/>
      <c r="B59" s="734"/>
      <c r="C59" s="734"/>
      <c r="D59" s="749"/>
      <c r="E59" s="75"/>
      <c r="F59" s="75"/>
      <c r="G59" s="25"/>
      <c r="H59" s="106"/>
      <c r="I59" s="82"/>
      <c r="J59" s="205"/>
      <c r="K59" s="539">
        <v>2</v>
      </c>
      <c r="L59" s="205">
        <v>0</v>
      </c>
      <c r="M59" s="150"/>
      <c r="N59" s="263"/>
      <c r="T59" s="14"/>
      <c r="U59" s="15"/>
      <c r="V59" s="15"/>
      <c r="X59" s="15"/>
      <c r="Y59" s="15"/>
      <c r="Z59" s="15"/>
    </row>
    <row r="60" spans="1:26" ht="11.1" customHeight="1" thickTop="1">
      <c r="A60" s="23"/>
      <c r="B60" s="74"/>
      <c r="C60" s="76"/>
      <c r="D60" s="76"/>
      <c r="E60" s="7"/>
      <c r="F60" s="262"/>
      <c r="G60" s="263"/>
      <c r="H60" s="263"/>
      <c r="I60" s="82"/>
      <c r="J60" s="537"/>
      <c r="K60" s="84"/>
      <c r="L60" s="390"/>
      <c r="M60" s="617"/>
      <c r="N60" s="250"/>
      <c r="T60" s="14"/>
      <c r="U60" s="15"/>
      <c r="V60" s="15"/>
      <c r="X60" s="15"/>
      <c r="Y60" s="15"/>
      <c r="Z60" s="15"/>
    </row>
    <row r="61" spans="1:26" ht="11.1" customHeight="1">
      <c r="A61" s="23"/>
      <c r="B61" s="74"/>
      <c r="C61" s="76"/>
      <c r="D61" s="76"/>
      <c r="E61" s="203"/>
      <c r="F61" s="263"/>
      <c r="G61" s="263"/>
      <c r="H61" s="263"/>
      <c r="I61" s="82"/>
      <c r="J61" s="538"/>
      <c r="K61" s="84"/>
      <c r="L61" s="618"/>
      <c r="M61" s="616"/>
      <c r="N61" s="250"/>
      <c r="T61" s="14"/>
      <c r="U61" s="15"/>
      <c r="V61" s="15"/>
      <c r="W61" s="14"/>
      <c r="X61" s="15"/>
      <c r="Y61" s="15"/>
      <c r="Z61" s="15"/>
    </row>
    <row r="62" spans="1:26" ht="11.1" customHeight="1">
      <c r="A62" s="75"/>
      <c r="B62" s="76"/>
      <c r="C62" s="76"/>
      <c r="D62" s="76"/>
      <c r="E62" s="37"/>
      <c r="F62" s="37"/>
      <c r="G62" s="25"/>
      <c r="H62" s="106"/>
      <c r="I62" s="82"/>
      <c r="J62" s="772" t="s">
        <v>700</v>
      </c>
      <c r="K62" s="773"/>
      <c r="L62" s="735" t="s">
        <v>701</v>
      </c>
      <c r="M62" s="735"/>
      <c r="N62" s="250"/>
      <c r="T62" s="14"/>
      <c r="U62" s="15"/>
      <c r="V62" s="15"/>
      <c r="X62" s="15"/>
      <c r="Y62" s="15"/>
      <c r="Z62" s="15"/>
    </row>
    <row r="63" spans="1:26" ht="14.25" customHeight="1">
      <c r="A63" s="75"/>
      <c r="B63" s="54"/>
      <c r="C63" s="54"/>
      <c r="D63" s="29"/>
      <c r="E63" s="37"/>
      <c r="F63" s="37"/>
      <c r="G63" s="25"/>
      <c r="H63" s="106"/>
      <c r="I63" s="82"/>
      <c r="J63" s="774"/>
      <c r="K63" s="775"/>
      <c r="L63" s="735"/>
      <c r="M63" s="735"/>
      <c r="N63" s="250"/>
      <c r="T63" s="14"/>
      <c r="U63" s="15"/>
      <c r="V63" s="15"/>
      <c r="X63" s="15"/>
      <c r="Y63" s="15"/>
      <c r="Z63" s="15"/>
    </row>
    <row r="64" spans="1:26" ht="20.25" customHeight="1">
      <c r="A64" s="75"/>
      <c r="B64" s="54"/>
      <c r="C64" s="54"/>
      <c r="D64" s="29"/>
      <c r="E64" s="37"/>
      <c r="F64" s="37"/>
      <c r="H64" s="106"/>
      <c r="I64" s="82"/>
      <c r="J64" s="769" t="s">
        <v>702</v>
      </c>
      <c r="K64" s="769"/>
      <c r="L64" s="770" t="s">
        <v>703</v>
      </c>
      <c r="M64" s="771"/>
      <c r="N64" s="250"/>
      <c r="T64" s="14"/>
      <c r="U64" s="15"/>
      <c r="V64" s="15"/>
      <c r="X64" s="15"/>
      <c r="Y64" s="15"/>
      <c r="Z64" s="15"/>
    </row>
    <row r="65" spans="1:26" ht="20.25" customHeight="1">
      <c r="A65" s="75"/>
      <c r="B65" s="54"/>
      <c r="C65" s="54"/>
      <c r="D65" s="316"/>
      <c r="E65" s="37"/>
      <c r="F65" s="37"/>
      <c r="G65" s="318"/>
      <c r="H65" s="106"/>
      <c r="I65" s="82"/>
      <c r="J65" s="322"/>
      <c r="K65" s="322"/>
      <c r="L65" s="348"/>
      <c r="M65" s="349"/>
      <c r="N65" s="250"/>
      <c r="O65" s="322"/>
      <c r="P65" s="318"/>
      <c r="T65" s="14"/>
      <c r="U65" s="15"/>
      <c r="V65" s="15"/>
      <c r="X65" s="15"/>
      <c r="Y65" s="15"/>
      <c r="Z65" s="15"/>
    </row>
    <row r="66" spans="1:26" ht="13.5" customHeight="1">
      <c r="A66" s="75"/>
      <c r="B66" s="54"/>
      <c r="C66" s="54" t="s">
        <v>79</v>
      </c>
      <c r="D66" s="29"/>
      <c r="E66" s="75"/>
      <c r="F66" s="75"/>
      <c r="H66" s="25"/>
      <c r="I66" s="263"/>
      <c r="J66" s="205"/>
      <c r="K66" s="202"/>
      <c r="L66" s="204"/>
      <c r="M66" s="202"/>
      <c r="N66" s="1"/>
      <c r="O66" s="1"/>
      <c r="P66" s="1"/>
      <c r="Q66" s="1"/>
      <c r="R66" s="1"/>
      <c r="S66" s="1"/>
      <c r="T66" s="1"/>
      <c r="U66" s="1"/>
      <c r="V66" s="1"/>
      <c r="X66" s="15"/>
      <c r="Y66" s="15"/>
      <c r="Z66" s="15"/>
    </row>
    <row r="67" spans="1:26" ht="11.25" customHeight="1">
      <c r="A67" s="104"/>
      <c r="B67" s="341">
        <v>1</v>
      </c>
      <c r="C67" s="335" t="s">
        <v>457</v>
      </c>
      <c r="D67" s="103" t="s">
        <v>135</v>
      </c>
      <c r="E67" s="766"/>
      <c r="F67" s="766"/>
      <c r="H67" s="25"/>
      <c r="I67" s="82"/>
      <c r="J67" s="205"/>
      <c r="K67" s="202"/>
      <c r="L67" s="204"/>
      <c r="M67" s="202"/>
      <c r="N67" s="1"/>
      <c r="O67" s="1"/>
      <c r="P67" s="1"/>
      <c r="Q67" s="1"/>
      <c r="R67" s="1"/>
      <c r="S67" s="1"/>
      <c r="T67" s="1"/>
      <c r="U67" s="1"/>
      <c r="V67" s="1"/>
      <c r="X67" s="15"/>
      <c r="Y67" s="15"/>
      <c r="Z67" s="15"/>
    </row>
    <row r="68" spans="1:26" ht="11.45" customHeight="1">
      <c r="A68" s="106"/>
      <c r="B68" s="341">
        <v>2</v>
      </c>
      <c r="C68" s="168" t="s">
        <v>458</v>
      </c>
      <c r="D68" s="103" t="s">
        <v>135</v>
      </c>
      <c r="E68" s="766"/>
      <c r="F68" s="766"/>
      <c r="H68" s="25"/>
      <c r="I68" s="82"/>
      <c r="J68" s="205"/>
      <c r="K68" s="202"/>
      <c r="L68" s="204"/>
      <c r="M68" s="202"/>
      <c r="N68" s="1"/>
      <c r="O68" s="264"/>
      <c r="P68" s="38"/>
      <c r="Q68" s="38"/>
      <c r="R68" s="38"/>
      <c r="S68" s="1"/>
      <c r="T68" s="1"/>
      <c r="U68" s="1"/>
      <c r="V68" s="1"/>
      <c r="X68" s="15"/>
      <c r="Y68" s="15"/>
      <c r="Z68" s="15"/>
    </row>
    <row r="69" spans="1:26" ht="11.45" customHeight="1">
      <c r="A69" s="106"/>
      <c r="B69" s="341">
        <v>3</v>
      </c>
      <c r="C69" s="168" t="s">
        <v>767</v>
      </c>
      <c r="D69" s="103" t="s">
        <v>135</v>
      </c>
      <c r="E69" s="766"/>
      <c r="F69" s="766"/>
      <c r="H69" s="25"/>
      <c r="I69" s="82"/>
      <c r="J69" s="205"/>
      <c r="K69" s="202"/>
      <c r="L69" s="204"/>
      <c r="M69" s="202"/>
      <c r="N69" s="1"/>
      <c r="O69" s="38"/>
      <c r="P69" s="264"/>
      <c r="Q69" s="264"/>
      <c r="R69" s="38"/>
      <c r="S69" s="1"/>
      <c r="T69" s="1"/>
      <c r="U69" s="1"/>
      <c r="V69" s="1"/>
      <c r="X69" s="15"/>
      <c r="Y69" s="15"/>
    </row>
    <row r="70" spans="1:26" ht="11.45" customHeight="1">
      <c r="A70" s="106"/>
      <c r="B70" s="341">
        <v>4</v>
      </c>
      <c r="C70" s="168" t="s">
        <v>459</v>
      </c>
      <c r="D70" s="103" t="s">
        <v>135</v>
      </c>
      <c r="E70" s="766"/>
      <c r="F70" s="766"/>
      <c r="H70" s="25"/>
      <c r="I70" s="150"/>
      <c r="J70" s="205"/>
      <c r="K70" s="202"/>
      <c r="L70" s="204"/>
      <c r="M70" s="202"/>
      <c r="N70" s="1"/>
      <c r="O70" s="38"/>
      <c r="P70" s="264"/>
      <c r="Q70" s="264"/>
      <c r="R70" s="38"/>
      <c r="S70" s="1"/>
      <c r="T70" s="1"/>
      <c r="U70" s="1"/>
      <c r="V70" s="1"/>
      <c r="X70" s="15"/>
      <c r="Y70" s="15"/>
    </row>
    <row r="71" spans="1:26" ht="12" customHeight="1">
      <c r="A71" s="106"/>
      <c r="B71" s="341">
        <v>5</v>
      </c>
      <c r="C71" s="335" t="s">
        <v>460</v>
      </c>
      <c r="D71" s="103" t="s">
        <v>116</v>
      </c>
      <c r="E71" s="766"/>
      <c r="F71" s="767"/>
      <c r="H71" s="25"/>
      <c r="J71" s="205"/>
      <c r="K71" s="202"/>
      <c r="L71" s="204"/>
      <c r="M71" s="202"/>
      <c r="N71" s="1"/>
      <c r="O71" s="264"/>
      <c r="P71" s="264"/>
      <c r="Q71" s="264"/>
      <c r="R71" s="38"/>
      <c r="S71" s="1"/>
      <c r="T71" s="1"/>
      <c r="U71" s="1"/>
      <c r="V71" s="1"/>
      <c r="X71" s="15"/>
      <c r="Y71" s="15"/>
    </row>
    <row r="72" spans="1:26" ht="11.45" customHeight="1">
      <c r="A72" s="106"/>
      <c r="B72" s="341">
        <v>6</v>
      </c>
      <c r="C72" s="168" t="s">
        <v>461</v>
      </c>
      <c r="D72" s="103" t="s">
        <v>116</v>
      </c>
      <c r="E72" s="766"/>
      <c r="F72" s="767"/>
      <c r="H72" s="25"/>
      <c r="J72" s="1"/>
      <c r="K72" s="1"/>
      <c r="L72" s="1"/>
      <c r="M72" s="1"/>
      <c r="N72" s="1"/>
      <c r="O72" s="264"/>
      <c r="P72" s="264"/>
      <c r="Q72" s="264"/>
      <c r="R72" s="38"/>
      <c r="S72" s="1"/>
      <c r="T72" s="1"/>
      <c r="U72" s="1"/>
      <c r="V72" s="1"/>
      <c r="X72" s="15"/>
      <c r="Y72" s="15"/>
    </row>
    <row r="73" spans="1:26" s="1" customFormat="1" ht="12.75" customHeight="1">
      <c r="A73" s="106"/>
      <c r="B73" s="341">
        <v>7</v>
      </c>
      <c r="C73" s="168" t="s">
        <v>462</v>
      </c>
      <c r="D73" s="103" t="s">
        <v>158</v>
      </c>
      <c r="E73" s="766"/>
      <c r="F73" s="767"/>
      <c r="G73" s="34"/>
    </row>
    <row r="74" spans="1:26" s="1" customFormat="1" ht="12.75" customHeight="1">
      <c r="A74" s="106"/>
      <c r="B74" s="341">
        <v>8</v>
      </c>
      <c r="C74" s="168" t="s">
        <v>463</v>
      </c>
      <c r="D74" s="103" t="s">
        <v>158</v>
      </c>
      <c r="E74" s="766"/>
      <c r="F74" s="767"/>
      <c r="G74" s="34"/>
    </row>
    <row r="75" spans="1:26" s="1" customFormat="1" ht="12.75" customHeight="1">
      <c r="A75" s="106"/>
      <c r="B75" s="341">
        <v>9</v>
      </c>
      <c r="C75" s="168" t="s">
        <v>434</v>
      </c>
      <c r="D75" s="103" t="s">
        <v>136</v>
      </c>
      <c r="E75" s="766"/>
      <c r="F75" s="767"/>
      <c r="G75" s="34"/>
      <c r="H75" s="38"/>
      <c r="I75" s="38"/>
      <c r="J75" s="38"/>
      <c r="K75" s="38"/>
      <c r="L75" s="107"/>
      <c r="M75" s="38"/>
      <c r="N75" s="38"/>
      <c r="O75" s="38"/>
      <c r="P75" s="38"/>
    </row>
    <row r="76" spans="1:26" s="1" customFormat="1" ht="12.75" customHeight="1">
      <c r="A76" s="106"/>
      <c r="B76" s="341">
        <v>10</v>
      </c>
      <c r="C76" s="168" t="s">
        <v>464</v>
      </c>
      <c r="D76" s="103" t="s">
        <v>136</v>
      </c>
      <c r="E76" s="766"/>
      <c r="F76" s="767"/>
      <c r="G76" s="34"/>
      <c r="H76" s="38"/>
      <c r="I76" s="38"/>
      <c r="J76" s="38"/>
      <c r="K76" s="38"/>
      <c r="L76" s="322"/>
      <c r="M76" s="38"/>
      <c r="N76" s="38"/>
      <c r="O76" s="38"/>
      <c r="P76" s="38"/>
    </row>
    <row r="77" spans="1:26" s="1" customFormat="1" ht="12.75" customHeight="1">
      <c r="A77" s="106"/>
      <c r="B77" s="341">
        <v>11</v>
      </c>
      <c r="C77" s="168" t="s">
        <v>465</v>
      </c>
      <c r="D77" s="103" t="s">
        <v>120</v>
      </c>
      <c r="E77" s="766"/>
      <c r="F77" s="767"/>
      <c r="G77" s="34"/>
      <c r="H77" s="38"/>
      <c r="I77" s="38"/>
      <c r="J77" s="322"/>
      <c r="K77" s="38"/>
      <c r="L77" s="322"/>
      <c r="M77" s="38"/>
      <c r="N77" s="38"/>
      <c r="O77" s="38"/>
      <c r="P77" s="38"/>
    </row>
    <row r="78" spans="1:26" s="1" customFormat="1" ht="12.75" customHeight="1">
      <c r="A78" s="106"/>
      <c r="B78" s="341">
        <v>12</v>
      </c>
      <c r="C78" s="168" t="s">
        <v>424</v>
      </c>
      <c r="D78" s="103" t="s">
        <v>120</v>
      </c>
      <c r="E78" s="766"/>
      <c r="F78" s="767"/>
      <c r="G78" s="34"/>
      <c r="H78" s="322"/>
      <c r="I78" s="322"/>
      <c r="J78" s="322"/>
      <c r="K78" s="322"/>
      <c r="L78" s="322"/>
      <c r="M78" s="38"/>
      <c r="N78" s="38"/>
      <c r="O78" s="38"/>
      <c r="P78" s="38"/>
    </row>
    <row r="79" spans="1:26" s="1" customFormat="1" ht="12.75" customHeight="1">
      <c r="A79" s="106"/>
      <c r="B79" s="341">
        <v>13</v>
      </c>
      <c r="C79" s="168" t="s">
        <v>466</v>
      </c>
      <c r="D79" s="103" t="s">
        <v>160</v>
      </c>
      <c r="E79" s="766"/>
      <c r="F79" s="767"/>
      <c r="G79" s="34"/>
      <c r="H79" s="322"/>
      <c r="I79" s="322"/>
      <c r="J79" s="322"/>
      <c r="K79" s="322"/>
      <c r="L79" s="322"/>
      <c r="M79" s="38"/>
      <c r="N79" s="38"/>
      <c r="O79" s="38"/>
      <c r="P79" s="38"/>
    </row>
    <row r="80" spans="1:26" s="1" customFormat="1" ht="12.75" customHeight="1">
      <c r="A80" s="106"/>
      <c r="B80" s="341">
        <v>14</v>
      </c>
      <c r="C80" s="168" t="s">
        <v>467</v>
      </c>
      <c r="D80" s="103" t="s">
        <v>160</v>
      </c>
      <c r="E80" s="766"/>
      <c r="F80" s="767"/>
      <c r="G80" s="34"/>
      <c r="H80" s="322"/>
      <c r="I80" s="322"/>
      <c r="J80" s="322"/>
      <c r="K80" s="322"/>
      <c r="L80" s="322"/>
      <c r="M80" s="38"/>
      <c r="N80" s="38"/>
      <c r="O80" s="38"/>
      <c r="P80" s="38"/>
    </row>
    <row r="81" spans="1:33" s="1" customFormat="1" ht="12.75" customHeight="1">
      <c r="A81" s="106"/>
      <c r="B81" s="341">
        <v>15</v>
      </c>
      <c r="C81" s="168" t="s">
        <v>450</v>
      </c>
      <c r="D81" s="103" t="s">
        <v>91</v>
      </c>
      <c r="E81" s="766"/>
      <c r="F81" s="767"/>
      <c r="G81" s="34"/>
      <c r="H81" s="322"/>
      <c r="I81" s="322"/>
      <c r="J81" s="322"/>
      <c r="K81" s="322"/>
      <c r="L81" s="322"/>
      <c r="M81" s="322"/>
      <c r="N81" s="38"/>
      <c r="O81" s="38"/>
      <c r="P81" s="38"/>
    </row>
    <row r="82" spans="1:33" s="1" customFormat="1" ht="12.75" customHeight="1">
      <c r="A82" s="106"/>
      <c r="B82" s="341">
        <v>16</v>
      </c>
      <c r="C82" s="168" t="s">
        <v>451</v>
      </c>
      <c r="D82" s="103" t="s">
        <v>91</v>
      </c>
      <c r="E82" s="766"/>
      <c r="F82" s="767"/>
      <c r="G82" s="34"/>
      <c r="H82" s="316"/>
      <c r="I82" s="316"/>
      <c r="J82" s="316"/>
      <c r="K82" s="316"/>
      <c r="L82" s="316"/>
      <c r="M82" s="316"/>
      <c r="N82" s="38"/>
      <c r="O82" s="38"/>
      <c r="P82" s="38"/>
      <c r="Z82" s="38"/>
      <c r="AA82" s="38"/>
      <c r="AB82" s="38"/>
      <c r="AC82" s="38"/>
    </row>
    <row r="83" spans="1:33" s="1" customFormat="1" ht="12.75" customHeight="1">
      <c r="A83" s="106"/>
      <c r="B83" s="341">
        <v>17</v>
      </c>
      <c r="C83" s="168" t="s">
        <v>452</v>
      </c>
      <c r="D83" s="103" t="s">
        <v>92</v>
      </c>
      <c r="E83" s="766"/>
      <c r="F83" s="767"/>
      <c r="G83" s="34"/>
      <c r="H83" s="316"/>
      <c r="I83" s="316"/>
      <c r="J83" s="316"/>
      <c r="K83" s="316"/>
      <c r="L83" s="316"/>
      <c r="M83" s="316"/>
      <c r="N83" s="38"/>
      <c r="O83" s="38"/>
      <c r="P83" s="38"/>
      <c r="Z83" s="38"/>
      <c r="AA83" s="38"/>
      <c r="AB83" s="38"/>
      <c r="AC83" s="38"/>
    </row>
    <row r="84" spans="1:33" s="1" customFormat="1" ht="12.75" customHeight="1">
      <c r="A84" s="106"/>
      <c r="B84" s="341">
        <v>18</v>
      </c>
      <c r="C84" s="168" t="s">
        <v>453</v>
      </c>
      <c r="D84" s="103" t="s">
        <v>92</v>
      </c>
      <c r="E84" s="766"/>
      <c r="F84" s="767"/>
      <c r="G84" s="34"/>
      <c r="H84" s="316"/>
      <c r="I84" s="316"/>
      <c r="J84" s="316"/>
      <c r="K84" s="316"/>
      <c r="L84" s="316"/>
      <c r="M84" s="316"/>
      <c r="N84" s="38"/>
      <c r="O84" s="38"/>
      <c r="P84" s="38"/>
      <c r="Z84" s="38"/>
      <c r="AA84" s="38"/>
      <c r="AB84" s="38"/>
      <c r="AC84" s="38"/>
    </row>
    <row r="85" spans="1:33" s="1" customFormat="1" ht="12.75" customHeight="1">
      <c r="A85" s="106"/>
      <c r="B85" s="341">
        <v>19</v>
      </c>
      <c r="C85" s="168" t="s">
        <v>454</v>
      </c>
      <c r="D85" s="103" t="s">
        <v>99</v>
      </c>
      <c r="E85" s="766"/>
      <c r="F85" s="767"/>
      <c r="G85" s="34"/>
      <c r="H85" s="322"/>
      <c r="I85" s="269"/>
      <c r="J85" s="115"/>
      <c r="K85" s="107"/>
      <c r="L85" s="322"/>
      <c r="M85" s="322"/>
      <c r="N85" s="322"/>
      <c r="O85" s="322"/>
      <c r="P85" s="322"/>
      <c r="Q85" s="322"/>
      <c r="R85" s="316"/>
      <c r="S85" s="316"/>
      <c r="T85" s="316"/>
      <c r="Z85" s="38"/>
      <c r="AA85" s="38"/>
      <c r="AB85" s="38"/>
      <c r="AC85" s="38"/>
    </row>
    <row r="86" spans="1:33" s="1" customFormat="1" ht="12.75" customHeight="1">
      <c r="A86" s="106"/>
      <c r="B86" s="341">
        <v>20</v>
      </c>
      <c r="C86" s="168" t="s">
        <v>455</v>
      </c>
      <c r="D86" s="103" t="s">
        <v>99</v>
      </c>
      <c r="E86" s="766"/>
      <c r="F86" s="767"/>
      <c r="G86" s="34"/>
      <c r="H86" s="322"/>
      <c r="I86" s="269"/>
      <c r="J86" s="115"/>
      <c r="K86" s="107"/>
      <c r="L86" s="322"/>
      <c r="M86" s="322"/>
      <c r="N86" s="322"/>
      <c r="O86" s="322"/>
      <c r="P86" s="322"/>
      <c r="Q86" s="322"/>
      <c r="R86" s="316"/>
      <c r="S86" s="316"/>
      <c r="T86" s="316"/>
      <c r="Z86" s="38"/>
      <c r="AA86" s="38"/>
      <c r="AB86" s="38"/>
      <c r="AC86" s="38"/>
    </row>
    <row r="87" spans="1:33" s="1" customFormat="1" ht="12.75" customHeight="1">
      <c r="A87" s="106"/>
      <c r="B87" s="341">
        <v>21</v>
      </c>
      <c r="C87" s="168" t="s">
        <v>456</v>
      </c>
      <c r="D87" s="103" t="s">
        <v>90</v>
      </c>
      <c r="E87" s="766"/>
      <c r="F87" s="767"/>
      <c r="G87" s="779"/>
      <c r="H87" s="322"/>
      <c r="I87" s="269"/>
      <c r="J87" s="115"/>
      <c r="K87" s="107"/>
      <c r="L87" s="322"/>
      <c r="M87" s="322"/>
      <c r="N87" s="322"/>
      <c r="O87" s="322"/>
      <c r="P87" s="322"/>
      <c r="Q87" s="322"/>
      <c r="R87" s="316"/>
      <c r="S87" s="316"/>
      <c r="T87" s="316"/>
      <c r="Z87" s="38"/>
      <c r="AA87" s="38"/>
      <c r="AB87" s="38"/>
      <c r="AC87" s="38"/>
      <c r="AD87" s="38"/>
      <c r="AE87" s="38"/>
      <c r="AF87" s="38"/>
      <c r="AG87" s="38"/>
    </row>
    <row r="88" spans="1:33" s="1" customFormat="1" ht="12.75" customHeight="1">
      <c r="A88" s="106"/>
      <c r="B88" s="341">
        <v>22</v>
      </c>
      <c r="C88" s="168" t="s">
        <v>455</v>
      </c>
      <c r="D88" s="103" t="s">
        <v>90</v>
      </c>
      <c r="E88" s="766"/>
      <c r="F88" s="767"/>
      <c r="G88" s="779"/>
      <c r="H88" s="322"/>
      <c r="I88" s="269"/>
      <c r="J88" s="38"/>
      <c r="K88" s="107"/>
      <c r="L88" s="322"/>
      <c r="M88" s="322"/>
      <c r="N88" s="322"/>
      <c r="O88" s="322"/>
      <c r="P88" s="322"/>
      <c r="Q88" s="322"/>
      <c r="R88" s="316"/>
      <c r="S88" s="316"/>
      <c r="T88" s="316"/>
      <c r="Z88" s="38"/>
      <c r="AA88" s="38"/>
      <c r="AB88" s="38"/>
      <c r="AC88" s="38"/>
      <c r="AD88" s="38"/>
      <c r="AE88" s="38"/>
      <c r="AF88" s="38"/>
      <c r="AG88" s="38"/>
    </row>
    <row r="89" spans="1:33" s="1" customFormat="1" ht="12.75" customHeight="1">
      <c r="A89" s="106"/>
      <c r="B89" s="341">
        <v>23</v>
      </c>
      <c r="C89" s="168" t="s">
        <v>468</v>
      </c>
      <c r="D89" s="103" t="s">
        <v>119</v>
      </c>
      <c r="E89" s="766"/>
      <c r="F89" s="767"/>
      <c r="G89" s="388"/>
      <c r="H89" s="322"/>
      <c r="I89" s="269"/>
      <c r="J89" s="38"/>
      <c r="K89" s="107"/>
      <c r="L89" s="322"/>
      <c r="M89" s="322"/>
      <c r="N89" s="322"/>
      <c r="O89" s="322"/>
      <c r="P89" s="322"/>
      <c r="Q89" s="322"/>
      <c r="R89" s="316"/>
      <c r="S89" s="316"/>
      <c r="T89" s="316"/>
      <c r="Z89" s="38"/>
      <c r="AA89" s="38"/>
      <c r="AB89" s="38"/>
      <c r="AC89" s="38"/>
      <c r="AD89" s="38"/>
      <c r="AE89" s="38"/>
      <c r="AF89" s="38"/>
      <c r="AG89" s="38"/>
    </row>
    <row r="90" spans="1:33" s="1" customFormat="1" ht="12.75" customHeight="1">
      <c r="A90" s="106"/>
      <c r="B90" s="341">
        <v>24</v>
      </c>
      <c r="C90" s="168" t="s">
        <v>469</v>
      </c>
      <c r="D90" s="103" t="s">
        <v>119</v>
      </c>
      <c r="E90" s="766"/>
      <c r="F90" s="767"/>
      <c r="G90" s="34"/>
      <c r="H90" s="322"/>
      <c r="I90" s="269"/>
      <c r="J90" s="85"/>
      <c r="K90" s="107"/>
      <c r="L90" s="322"/>
      <c r="M90" s="322"/>
      <c r="N90" s="322"/>
      <c r="O90" s="322"/>
      <c r="P90" s="322"/>
      <c r="Q90" s="322"/>
      <c r="R90" s="316"/>
      <c r="S90" s="316"/>
      <c r="T90" s="316"/>
      <c r="Z90" s="264"/>
      <c r="AA90" s="264"/>
      <c r="AB90" s="264"/>
      <c r="AC90" s="264"/>
      <c r="AD90" s="264"/>
      <c r="AE90" s="264"/>
      <c r="AF90" s="264"/>
      <c r="AG90" s="38"/>
    </row>
    <row r="91" spans="1:33" s="1" customFormat="1" ht="12.75" customHeight="1">
      <c r="A91" s="106"/>
      <c r="B91" s="341">
        <v>25</v>
      </c>
      <c r="C91" s="168" t="s">
        <v>470</v>
      </c>
      <c r="D91" s="103" t="s">
        <v>131</v>
      </c>
      <c r="E91" s="766"/>
      <c r="F91" s="767"/>
      <c r="G91" s="34"/>
      <c r="H91" s="322"/>
      <c r="I91" s="269"/>
      <c r="J91" s="89"/>
      <c r="K91" s="107"/>
      <c r="L91" s="322"/>
      <c r="M91" s="322"/>
      <c r="N91" s="322"/>
      <c r="O91" s="322"/>
      <c r="P91" s="322"/>
      <c r="Q91" s="322"/>
      <c r="R91" s="316"/>
      <c r="S91" s="316"/>
      <c r="T91" s="316"/>
      <c r="Z91" s="264"/>
      <c r="AA91" s="264"/>
      <c r="AB91" s="264"/>
      <c r="AC91" s="264"/>
      <c r="AD91" s="264"/>
      <c r="AE91" s="264"/>
      <c r="AF91" s="264"/>
      <c r="AG91" s="38"/>
    </row>
    <row r="92" spans="1:33" s="1" customFormat="1" ht="12.75" customHeight="1">
      <c r="A92" s="106"/>
      <c r="B92" s="341">
        <v>26</v>
      </c>
      <c r="C92" s="168" t="s">
        <v>471</v>
      </c>
      <c r="D92" s="103" t="s">
        <v>131</v>
      </c>
      <c r="E92" s="766"/>
      <c r="F92" s="767"/>
      <c r="G92" s="34"/>
      <c r="H92" s="322"/>
      <c r="I92" s="269"/>
      <c r="J92" s="89"/>
      <c r="K92" s="107"/>
      <c r="L92" s="322"/>
      <c r="M92" s="322"/>
      <c r="N92" s="322"/>
      <c r="O92" s="322"/>
      <c r="P92" s="322"/>
      <c r="Q92" s="322"/>
      <c r="R92" s="316"/>
      <c r="S92" s="316"/>
      <c r="T92" s="316"/>
      <c r="Z92" s="264"/>
      <c r="AA92" s="264"/>
      <c r="AB92" s="264"/>
      <c r="AC92" s="264"/>
      <c r="AD92" s="264"/>
      <c r="AE92" s="264"/>
      <c r="AF92" s="264"/>
      <c r="AG92" s="38"/>
    </row>
    <row r="93" spans="1:33" s="1" customFormat="1" ht="12.75" customHeight="1">
      <c r="A93" s="106"/>
      <c r="B93" s="341">
        <v>27</v>
      </c>
      <c r="C93" s="168" t="s">
        <v>421</v>
      </c>
      <c r="D93" s="103" t="s">
        <v>131</v>
      </c>
      <c r="E93" s="766"/>
      <c r="F93" s="767"/>
      <c r="G93" s="34"/>
      <c r="H93" s="322"/>
      <c r="I93" s="269"/>
      <c r="J93" s="89"/>
      <c r="K93" s="107"/>
      <c r="L93" s="322"/>
      <c r="M93" s="322"/>
      <c r="N93" s="322"/>
      <c r="O93" s="322"/>
      <c r="P93" s="322"/>
      <c r="Q93" s="322"/>
      <c r="R93" s="316"/>
      <c r="S93" s="316"/>
      <c r="T93" s="316"/>
      <c r="Z93" s="38"/>
      <c r="AA93" s="38"/>
      <c r="AB93" s="38"/>
      <c r="AC93" s="38"/>
      <c r="AD93" s="38"/>
      <c r="AE93" s="38"/>
      <c r="AF93" s="38"/>
      <c r="AG93" s="38"/>
    </row>
    <row r="94" spans="1:33" s="1" customFormat="1" ht="12.75" customHeight="1">
      <c r="A94" s="106"/>
      <c r="B94" s="341">
        <v>28</v>
      </c>
      <c r="C94" s="168" t="s">
        <v>472</v>
      </c>
      <c r="D94" s="103" t="s">
        <v>131</v>
      </c>
      <c r="E94" s="766"/>
      <c r="F94" s="767"/>
      <c r="G94" s="34"/>
      <c r="H94" s="322"/>
      <c r="I94" s="269"/>
      <c r="J94" s="115"/>
      <c r="K94" s="107"/>
      <c r="L94" s="322"/>
      <c r="M94" s="322"/>
      <c r="N94" s="322"/>
      <c r="O94" s="322"/>
      <c r="P94" s="322"/>
      <c r="Q94" s="322"/>
      <c r="R94" s="316"/>
      <c r="S94" s="316"/>
      <c r="T94" s="316"/>
      <c r="Z94" s="38"/>
      <c r="AA94" s="38"/>
      <c r="AB94" s="38"/>
      <c r="AC94" s="38"/>
    </row>
    <row r="95" spans="1:33" s="1" customFormat="1" ht="12.75" customHeight="1">
      <c r="A95" s="106"/>
      <c r="B95" s="341">
        <v>29</v>
      </c>
      <c r="C95" s="168" t="s">
        <v>473</v>
      </c>
      <c r="D95" s="103" t="s">
        <v>131</v>
      </c>
      <c r="E95" s="766"/>
      <c r="F95" s="767"/>
      <c r="G95" s="34"/>
      <c r="H95" s="322"/>
      <c r="I95" s="269"/>
      <c r="J95" s="115"/>
      <c r="K95" s="38"/>
      <c r="L95" s="38"/>
      <c r="M95" s="38"/>
      <c r="N95" s="250"/>
      <c r="O95" s="322"/>
      <c r="P95" s="322"/>
      <c r="Q95" s="38"/>
      <c r="R95" s="38"/>
      <c r="S95" s="38"/>
      <c r="T95" s="38"/>
      <c r="U95" s="38"/>
      <c r="V95" s="38"/>
      <c r="W95" s="38"/>
      <c r="X95" s="38"/>
      <c r="Y95" s="38"/>
      <c r="Z95" s="38"/>
      <c r="AA95" s="38"/>
      <c r="AB95" s="38"/>
      <c r="AC95" s="38"/>
    </row>
    <row r="96" spans="1:33" s="1" customFormat="1" ht="12.75" customHeight="1">
      <c r="A96" s="106"/>
      <c r="B96" s="341">
        <v>30</v>
      </c>
      <c r="C96" s="168" t="s">
        <v>474</v>
      </c>
      <c r="D96" s="103" t="s">
        <v>131</v>
      </c>
      <c r="E96" s="386"/>
      <c r="F96" s="387"/>
      <c r="G96" s="318"/>
      <c r="H96" s="388"/>
      <c r="I96" s="269"/>
      <c r="J96" s="115"/>
      <c r="K96" s="38"/>
      <c r="L96" s="38"/>
      <c r="M96" s="38"/>
      <c r="N96" s="250"/>
      <c r="O96" s="388"/>
      <c r="P96" s="388"/>
      <c r="Q96" s="38"/>
      <c r="R96" s="38"/>
      <c r="S96" s="38"/>
      <c r="T96" s="38"/>
      <c r="U96" s="38"/>
      <c r="V96" s="38"/>
      <c r="W96" s="38"/>
      <c r="X96" s="38"/>
      <c r="Y96" s="38"/>
      <c r="Z96" s="38"/>
      <c r="AA96" s="38"/>
      <c r="AB96" s="38"/>
      <c r="AC96" s="38"/>
    </row>
    <row r="97" spans="1:29" s="1" customFormat="1" ht="12.75" customHeight="1">
      <c r="A97" s="106"/>
      <c r="B97" s="341">
        <v>31</v>
      </c>
      <c r="C97" s="168" t="s">
        <v>475</v>
      </c>
      <c r="D97" s="103" t="s">
        <v>117</v>
      </c>
      <c r="E97" s="766"/>
      <c r="F97" s="767"/>
      <c r="G97" s="34"/>
      <c r="H97" s="322"/>
      <c r="I97" s="269"/>
      <c r="J97" s="115"/>
      <c r="K97" s="38"/>
      <c r="L97" s="38"/>
      <c r="M97" s="38"/>
      <c r="N97" s="38"/>
      <c r="O97" s="38"/>
      <c r="P97" s="38"/>
    </row>
    <row r="98" spans="1:29" s="1" customFormat="1" ht="12.75" customHeight="1">
      <c r="A98" s="106"/>
      <c r="B98" s="341">
        <v>32</v>
      </c>
      <c r="C98" s="168" t="s">
        <v>434</v>
      </c>
      <c r="D98" s="103" t="s">
        <v>117</v>
      </c>
      <c r="E98" s="766"/>
      <c r="F98" s="767"/>
      <c r="G98" s="34"/>
      <c r="H98" s="322"/>
      <c r="I98" s="269"/>
      <c r="J98" s="115"/>
      <c r="K98" s="38"/>
      <c r="L98" s="38"/>
      <c r="M98" s="38"/>
      <c r="N98" s="38"/>
      <c r="O98" s="38"/>
      <c r="P98" s="38"/>
    </row>
    <row r="99" spans="1:29" s="1" customFormat="1" ht="12.75" customHeight="1">
      <c r="A99" s="106"/>
      <c r="B99" s="341">
        <v>33</v>
      </c>
      <c r="C99" s="168" t="s">
        <v>476</v>
      </c>
      <c r="D99" s="103" t="s">
        <v>147</v>
      </c>
      <c r="E99" s="766"/>
      <c r="F99" s="767"/>
      <c r="G99" s="34"/>
      <c r="H99" s="38"/>
      <c r="I99" s="38"/>
      <c r="J99" s="38"/>
      <c r="K99" s="38"/>
      <c r="L99" s="38"/>
      <c r="M99" s="38"/>
      <c r="N99" s="38"/>
      <c r="O99" s="38"/>
      <c r="P99" s="38"/>
    </row>
    <row r="100" spans="1:29" s="1" customFormat="1" ht="12.75" customHeight="1">
      <c r="A100" s="106"/>
      <c r="B100" s="341">
        <v>34</v>
      </c>
      <c r="C100" s="168" t="s">
        <v>477</v>
      </c>
      <c r="D100" s="103" t="s">
        <v>147</v>
      </c>
      <c r="E100" s="766"/>
      <c r="F100" s="767"/>
      <c r="G100" s="34"/>
      <c r="H100" s="38"/>
      <c r="I100" s="38"/>
      <c r="J100" s="38"/>
      <c r="K100" s="38"/>
      <c r="L100" s="38"/>
      <c r="M100" s="38"/>
      <c r="N100" s="38"/>
      <c r="O100" s="38"/>
      <c r="P100" s="38"/>
    </row>
    <row r="101" spans="1:29" s="1" customFormat="1" ht="12.75" customHeight="1">
      <c r="A101" s="106"/>
      <c r="B101" s="341">
        <v>35</v>
      </c>
      <c r="C101" s="168" t="s">
        <v>478</v>
      </c>
      <c r="D101" s="103" t="s">
        <v>132</v>
      </c>
      <c r="E101" s="766"/>
      <c r="F101" s="767"/>
      <c r="G101" s="34"/>
      <c r="H101" s="38"/>
      <c r="I101" s="38"/>
      <c r="J101" s="38"/>
      <c r="K101" s="38"/>
      <c r="L101" s="38"/>
      <c r="M101" s="38"/>
      <c r="N101" s="38"/>
      <c r="O101" s="38"/>
      <c r="P101" s="38"/>
    </row>
    <row r="102" spans="1:29" s="1" customFormat="1" ht="12.75" customHeight="1">
      <c r="A102" s="106"/>
      <c r="B102" s="341">
        <v>36</v>
      </c>
      <c r="C102" s="168" t="s">
        <v>479</v>
      </c>
      <c r="D102" s="103" t="s">
        <v>132</v>
      </c>
      <c r="E102" s="766"/>
      <c r="F102" s="767"/>
      <c r="G102" s="34"/>
      <c r="H102" s="322"/>
      <c r="I102" s="322"/>
      <c r="J102" s="322"/>
      <c r="K102" s="322"/>
      <c r="L102" s="322"/>
      <c r="M102" s="322"/>
      <c r="N102" s="38"/>
      <c r="O102" s="322"/>
      <c r="P102" s="322"/>
    </row>
    <row r="103" spans="1:29" s="1" customFormat="1" ht="12.75" customHeight="1">
      <c r="A103" s="106"/>
      <c r="B103" s="341">
        <v>37</v>
      </c>
      <c r="C103" s="168" t="s">
        <v>480</v>
      </c>
      <c r="D103" s="103" t="s">
        <v>132</v>
      </c>
      <c r="E103" s="386"/>
      <c r="F103" s="387"/>
      <c r="G103" s="318"/>
      <c r="H103" s="388"/>
      <c r="I103" s="388"/>
      <c r="J103" s="388"/>
      <c r="K103" s="388"/>
      <c r="L103" s="388"/>
      <c r="M103" s="388"/>
      <c r="N103" s="38"/>
      <c r="O103" s="388"/>
      <c r="P103" s="388"/>
    </row>
    <row r="104" spans="1:29" s="1" customFormat="1" ht="12.75" customHeight="1">
      <c r="A104" s="106"/>
      <c r="B104" s="341">
        <v>38</v>
      </c>
      <c r="C104" s="168" t="s">
        <v>481</v>
      </c>
      <c r="D104" s="103" t="s">
        <v>133</v>
      </c>
      <c r="E104" s="766"/>
      <c r="F104" s="767"/>
      <c r="G104" s="34"/>
      <c r="H104" s="322"/>
      <c r="I104" s="322"/>
      <c r="J104" s="322"/>
      <c r="K104" s="322"/>
      <c r="L104" s="322"/>
      <c r="M104" s="322"/>
      <c r="N104" s="38"/>
      <c r="O104" s="322"/>
      <c r="P104" s="322"/>
    </row>
    <row r="105" spans="1:29" s="1" customFormat="1" ht="12.75" customHeight="1">
      <c r="A105" s="106"/>
      <c r="B105" s="341">
        <v>39</v>
      </c>
      <c r="C105" s="168" t="s">
        <v>482</v>
      </c>
      <c r="D105" s="103" t="s">
        <v>133</v>
      </c>
      <c r="E105" s="766"/>
      <c r="F105" s="767"/>
      <c r="G105" s="34"/>
      <c r="H105" s="322"/>
      <c r="I105" s="322"/>
      <c r="J105" s="322"/>
      <c r="K105" s="322"/>
      <c r="L105" s="322"/>
      <c r="M105" s="322"/>
      <c r="N105" s="322"/>
      <c r="O105" s="322"/>
      <c r="P105" s="322"/>
    </row>
    <row r="106" spans="1:29" s="1" customFormat="1" ht="12.75" customHeight="1">
      <c r="A106" s="106"/>
      <c r="B106" s="341">
        <v>40</v>
      </c>
      <c r="C106" s="168" t="s">
        <v>483</v>
      </c>
      <c r="D106" s="103" t="s">
        <v>134</v>
      </c>
      <c r="E106" s="766"/>
      <c r="F106" s="767"/>
      <c r="G106" s="34"/>
      <c r="H106" s="322"/>
      <c r="I106" s="322"/>
      <c r="J106" s="322"/>
      <c r="K106" s="322"/>
      <c r="L106" s="322"/>
      <c r="M106" s="322"/>
      <c r="N106" s="322"/>
      <c r="O106" s="322"/>
      <c r="P106" s="322"/>
    </row>
    <row r="107" spans="1:29" s="1" customFormat="1" ht="12.75" customHeight="1">
      <c r="A107" s="106"/>
      <c r="B107" s="341">
        <v>41</v>
      </c>
      <c r="C107" s="168" t="s">
        <v>484</v>
      </c>
      <c r="D107" s="103" t="s">
        <v>134</v>
      </c>
      <c r="E107" s="766"/>
      <c r="F107" s="767"/>
      <c r="G107" s="34"/>
      <c r="H107" s="316"/>
      <c r="I107" s="316"/>
      <c r="J107" s="316"/>
      <c r="K107" s="316"/>
      <c r="L107" s="316"/>
      <c r="M107" s="316"/>
      <c r="N107" s="316"/>
      <c r="O107" s="316"/>
      <c r="P107" s="316"/>
    </row>
    <row r="108" spans="1:29" s="1" customFormat="1" ht="12.75" customHeight="1">
      <c r="A108" s="106"/>
      <c r="B108" s="341">
        <v>42</v>
      </c>
      <c r="C108" s="168" t="s">
        <v>485</v>
      </c>
      <c r="D108" s="103" t="s">
        <v>162</v>
      </c>
      <c r="E108" s="766"/>
      <c r="F108" s="767"/>
      <c r="G108" s="34"/>
      <c r="H108" s="316"/>
      <c r="I108" s="316"/>
      <c r="J108" s="316"/>
      <c r="K108" s="316"/>
      <c r="L108" s="316"/>
      <c r="M108" s="316"/>
      <c r="N108" s="316"/>
      <c r="O108" s="316"/>
      <c r="P108" s="316"/>
      <c r="Q108" s="38"/>
      <c r="R108" s="38"/>
      <c r="S108" s="38"/>
      <c r="T108" s="38"/>
      <c r="U108" s="38"/>
      <c r="V108" s="38"/>
      <c r="W108" s="38"/>
      <c r="X108" s="38"/>
      <c r="Y108" s="38"/>
      <c r="Z108" s="38"/>
      <c r="AA108" s="38"/>
      <c r="AB108" s="38"/>
      <c r="AC108" s="38"/>
    </row>
    <row r="109" spans="1:29" s="1" customFormat="1" ht="12.75" customHeight="1">
      <c r="A109" s="106"/>
      <c r="B109" s="341">
        <v>43</v>
      </c>
      <c r="C109" s="168" t="s">
        <v>486</v>
      </c>
      <c r="D109" s="103" t="s">
        <v>162</v>
      </c>
      <c r="E109" s="766"/>
      <c r="F109" s="767"/>
      <c r="G109" s="34"/>
      <c r="H109" s="316"/>
      <c r="I109" s="316"/>
      <c r="J109" s="316"/>
      <c r="K109" s="316"/>
      <c r="L109" s="316"/>
      <c r="M109" s="316"/>
      <c r="N109" s="316"/>
      <c r="O109" s="316"/>
      <c r="P109" s="316"/>
      <c r="Q109" s="38"/>
      <c r="R109" s="38"/>
      <c r="S109" s="38"/>
      <c r="T109" s="38"/>
      <c r="U109" s="38"/>
      <c r="V109" s="38"/>
      <c r="W109" s="38"/>
      <c r="X109" s="38"/>
      <c r="Y109" s="38"/>
      <c r="Z109" s="38"/>
      <c r="AA109" s="194"/>
      <c r="AB109" s="38"/>
      <c r="AC109" s="38"/>
    </row>
    <row r="110" spans="1:29" s="1" customFormat="1" ht="12.75" customHeight="1">
      <c r="A110" s="106"/>
      <c r="B110" s="341">
        <v>44</v>
      </c>
      <c r="C110" s="168" t="s">
        <v>487</v>
      </c>
      <c r="D110" s="103" t="s">
        <v>150</v>
      </c>
      <c r="E110" s="766"/>
      <c r="F110" s="767"/>
      <c r="G110" s="34"/>
      <c r="H110" s="322"/>
      <c r="I110" s="313"/>
      <c r="J110" s="115"/>
      <c r="K110" s="38"/>
      <c r="L110" s="38"/>
      <c r="M110" s="38"/>
      <c r="N110" s="250"/>
      <c r="O110" s="322"/>
      <c r="P110" s="322"/>
      <c r="Q110" s="38"/>
      <c r="R110" s="38"/>
      <c r="S110" s="38"/>
      <c r="T110" s="38"/>
      <c r="U110" s="38"/>
      <c r="V110" s="38"/>
      <c r="W110" s="194"/>
      <c r="X110" s="194"/>
      <c r="Y110" s="194"/>
      <c r="Z110" s="194"/>
      <c r="AA110" s="194"/>
      <c r="AB110" s="38"/>
      <c r="AC110" s="38"/>
    </row>
    <row r="111" spans="1:29" s="1" customFormat="1" ht="12.75" customHeight="1">
      <c r="A111" s="106"/>
      <c r="B111" s="341">
        <v>45</v>
      </c>
      <c r="C111" s="168" t="s">
        <v>488</v>
      </c>
      <c r="D111" s="103" t="s">
        <v>150</v>
      </c>
      <c r="E111" s="766"/>
      <c r="F111" s="767"/>
      <c r="G111" s="34"/>
      <c r="H111" s="322"/>
      <c r="I111" s="269"/>
      <c r="J111" s="115"/>
      <c r="K111" s="38"/>
      <c r="L111" s="38"/>
      <c r="M111" s="38"/>
      <c r="N111" s="250"/>
      <c r="O111" s="322"/>
      <c r="P111" s="322"/>
      <c r="Q111" s="38"/>
      <c r="R111" s="38"/>
      <c r="S111" s="38"/>
      <c r="T111" s="38"/>
      <c r="U111" s="38"/>
      <c r="V111" s="38"/>
      <c r="W111" s="38"/>
      <c r="X111" s="38"/>
      <c r="Y111" s="38"/>
      <c r="Z111" s="38"/>
      <c r="AA111" s="38"/>
      <c r="AB111" s="38"/>
      <c r="AC111" s="38"/>
    </row>
    <row r="112" spans="1:29" s="1" customFormat="1" ht="12.75" customHeight="1">
      <c r="A112" s="106"/>
      <c r="B112" s="341">
        <v>46</v>
      </c>
      <c r="C112" s="168" t="s">
        <v>489</v>
      </c>
      <c r="D112" s="103" t="s">
        <v>150</v>
      </c>
      <c r="E112" s="766"/>
      <c r="F112" s="767"/>
      <c r="G112" s="34"/>
      <c r="H112" s="322"/>
      <c r="I112" s="269"/>
      <c r="J112" s="115"/>
      <c r="K112" s="38"/>
      <c r="L112" s="38"/>
      <c r="M112" s="38"/>
      <c r="N112" s="250"/>
      <c r="O112" s="322"/>
      <c r="P112" s="322"/>
      <c r="Q112" s="38"/>
      <c r="R112" s="38"/>
      <c r="S112" s="38"/>
      <c r="T112" s="38"/>
      <c r="U112" s="38"/>
      <c r="V112" s="38"/>
      <c r="W112" s="38"/>
      <c r="X112" s="38"/>
      <c r="Y112" s="38"/>
      <c r="Z112" s="38"/>
      <c r="AA112" s="38"/>
      <c r="AB112" s="38"/>
      <c r="AC112" s="38"/>
    </row>
    <row r="113" spans="1:29" s="1" customFormat="1" ht="12.75" customHeight="1">
      <c r="A113" s="106"/>
      <c r="B113" s="341">
        <v>47</v>
      </c>
      <c r="C113" s="168" t="s">
        <v>410</v>
      </c>
      <c r="D113" s="103" t="s">
        <v>100</v>
      </c>
      <c r="E113" s="764"/>
      <c r="F113" s="765"/>
      <c r="G113" s="34"/>
      <c r="H113" s="322"/>
      <c r="I113" s="269"/>
      <c r="J113" s="205"/>
      <c r="K113" s="38"/>
      <c r="L113" s="38"/>
      <c r="M113" s="38"/>
      <c r="N113" s="250"/>
      <c r="O113" s="322"/>
      <c r="P113" s="322"/>
      <c r="Q113" s="38"/>
      <c r="R113" s="38"/>
      <c r="S113" s="38"/>
      <c r="T113" s="38"/>
      <c r="U113" s="38"/>
      <c r="V113" s="38"/>
      <c r="W113" s="38"/>
      <c r="X113" s="38"/>
      <c r="Y113" s="38"/>
      <c r="Z113" s="38"/>
      <c r="AA113" s="38"/>
      <c r="AB113" s="38"/>
      <c r="AC113" s="38"/>
    </row>
    <row r="114" spans="1:29" s="1" customFormat="1" ht="12.75" customHeight="1">
      <c r="A114" s="106"/>
      <c r="B114" s="341">
        <v>48</v>
      </c>
      <c r="C114" s="168" t="s">
        <v>412</v>
      </c>
      <c r="D114" s="103" t="s">
        <v>100</v>
      </c>
      <c r="E114" s="764"/>
      <c r="F114" s="765"/>
      <c r="G114" s="34"/>
      <c r="H114" s="322"/>
      <c r="I114" s="269"/>
      <c r="J114" s="205"/>
      <c r="K114" s="38"/>
      <c r="L114" s="38"/>
      <c r="M114" s="38"/>
      <c r="N114" s="250"/>
      <c r="O114" s="322"/>
      <c r="P114" s="322"/>
      <c r="Q114" s="38"/>
      <c r="R114" s="38"/>
      <c r="S114" s="38"/>
      <c r="T114" s="38"/>
      <c r="U114" s="38"/>
      <c r="V114" s="38"/>
      <c r="W114" s="38"/>
      <c r="X114" s="38"/>
      <c r="Y114" s="38"/>
      <c r="Z114" s="38"/>
      <c r="AA114" s="38"/>
      <c r="AB114" s="38"/>
      <c r="AC114" s="38"/>
    </row>
    <row r="115" spans="1:29" s="1" customFormat="1" ht="12.75" customHeight="1">
      <c r="A115" s="106"/>
      <c r="B115" s="341">
        <v>49</v>
      </c>
      <c r="C115" s="168" t="s">
        <v>490</v>
      </c>
      <c r="D115" s="103" t="s">
        <v>118</v>
      </c>
      <c r="E115" s="764"/>
      <c r="F115" s="765"/>
      <c r="G115" s="34"/>
      <c r="H115" s="322"/>
      <c r="I115" s="269"/>
      <c r="J115" s="115"/>
      <c r="K115" s="38"/>
      <c r="L115" s="38"/>
      <c r="M115" s="38"/>
      <c r="N115" s="250"/>
      <c r="O115" s="322"/>
      <c r="P115" s="322"/>
      <c r="Q115" s="38"/>
      <c r="R115" s="38"/>
      <c r="S115" s="38"/>
      <c r="T115" s="38"/>
      <c r="U115" s="38"/>
      <c r="V115" s="38"/>
      <c r="W115" s="38"/>
      <c r="X115" s="38"/>
      <c r="Y115" s="38"/>
      <c r="Z115" s="38"/>
      <c r="AA115" s="38"/>
      <c r="AB115" s="38"/>
      <c r="AC115" s="38"/>
    </row>
    <row r="116" spans="1:29" s="1" customFormat="1" ht="12.75" customHeight="1">
      <c r="A116" s="106"/>
      <c r="B116" s="341">
        <v>50</v>
      </c>
      <c r="C116" s="168" t="s">
        <v>491</v>
      </c>
      <c r="D116" s="103" t="s">
        <v>118</v>
      </c>
      <c r="E116" s="766"/>
      <c r="F116" s="767"/>
      <c r="G116" s="34"/>
      <c r="H116" s="34"/>
      <c r="I116" s="150"/>
      <c r="J116" s="115"/>
      <c r="K116" s="38"/>
      <c r="L116" s="38"/>
      <c r="M116" s="38"/>
      <c r="N116" s="250"/>
      <c r="O116" s="25"/>
      <c r="P116" s="25"/>
      <c r="Q116" s="38"/>
      <c r="R116" s="38"/>
      <c r="S116" s="38"/>
      <c r="T116" s="38"/>
      <c r="U116" s="38"/>
      <c r="V116" s="38"/>
      <c r="W116" s="38"/>
      <c r="X116" s="38"/>
      <c r="Y116" s="38"/>
      <c r="Z116" s="38"/>
      <c r="AA116" s="38"/>
      <c r="AB116" s="38"/>
      <c r="AC116" s="38"/>
    </row>
    <row r="117" spans="1:29" s="1" customFormat="1" ht="12.75" customHeight="1">
      <c r="A117" s="106"/>
      <c r="B117" s="341">
        <v>51</v>
      </c>
      <c r="C117" s="168" t="s">
        <v>492</v>
      </c>
      <c r="D117" s="103" t="s">
        <v>444</v>
      </c>
      <c r="E117" s="764"/>
      <c r="F117" s="765"/>
      <c r="G117" s="34"/>
      <c r="H117" s="34"/>
      <c r="I117" s="150"/>
      <c r="J117" s="115"/>
      <c r="K117" s="38"/>
      <c r="L117" s="38"/>
      <c r="M117" s="38"/>
      <c r="N117" s="250"/>
      <c r="O117" s="25"/>
      <c r="P117" s="25"/>
      <c r="Q117" s="38"/>
      <c r="R117" s="38"/>
      <c r="S117" s="38"/>
      <c r="T117" s="38"/>
      <c r="U117" s="38"/>
      <c r="V117" s="38"/>
      <c r="W117" s="38"/>
      <c r="X117" s="38"/>
      <c r="Y117" s="38"/>
      <c r="Z117" s="38"/>
      <c r="AA117" s="38"/>
      <c r="AB117" s="38"/>
      <c r="AC117" s="38"/>
    </row>
    <row r="118" spans="1:29" s="1" customFormat="1" ht="12.75" customHeight="1">
      <c r="A118" s="106"/>
      <c r="B118" s="341"/>
      <c r="C118" s="168"/>
      <c r="D118" s="103"/>
      <c r="E118" s="764"/>
      <c r="F118" s="765"/>
      <c r="G118" s="34"/>
      <c r="H118" s="34"/>
      <c r="I118" s="150"/>
      <c r="J118" s="115"/>
      <c r="K118" s="38"/>
      <c r="L118" s="38"/>
      <c r="M118" s="38"/>
      <c r="N118" s="35"/>
      <c r="O118" s="150"/>
      <c r="P118" s="150"/>
      <c r="Q118" s="38"/>
      <c r="R118" s="38"/>
      <c r="S118" s="38"/>
      <c r="T118" s="38"/>
      <c r="U118" s="38"/>
      <c r="V118" s="38"/>
      <c r="W118" s="38"/>
      <c r="X118" s="38"/>
      <c r="Y118" s="38"/>
      <c r="Z118" s="38"/>
      <c r="AA118" s="38"/>
      <c r="AB118" s="38"/>
      <c r="AC118" s="38"/>
    </row>
    <row r="119" spans="1:29" s="1" customFormat="1" ht="12.75" customHeight="1">
      <c r="A119" s="106"/>
      <c r="B119" s="341"/>
      <c r="C119" s="319"/>
      <c r="D119" s="333"/>
      <c r="E119" s="764"/>
      <c r="F119" s="765"/>
      <c r="G119" s="34"/>
      <c r="H119" s="34"/>
      <c r="I119" s="150"/>
      <c r="J119" s="205"/>
      <c r="K119" s="38"/>
      <c r="L119" s="38"/>
      <c r="M119" s="38"/>
      <c r="N119" s="250"/>
      <c r="O119" s="25"/>
      <c r="P119" s="25"/>
      <c r="Q119" s="38"/>
      <c r="R119" s="38"/>
      <c r="S119" s="38"/>
      <c r="T119" s="38"/>
      <c r="U119" s="38"/>
      <c r="V119" s="38"/>
      <c r="W119" s="38"/>
      <c r="X119" s="38"/>
      <c r="Y119" s="38"/>
      <c r="Z119" s="38"/>
      <c r="AA119" s="38"/>
      <c r="AB119" s="38"/>
      <c r="AC119" s="38"/>
    </row>
    <row r="120" spans="1:29" s="1" customFormat="1" ht="12.75" customHeight="1">
      <c r="A120" s="106"/>
      <c r="B120" s="341"/>
      <c r="C120" s="319"/>
      <c r="D120" s="333"/>
      <c r="E120" s="764"/>
      <c r="F120" s="765"/>
      <c r="G120" s="34"/>
      <c r="H120" s="34"/>
      <c r="I120" s="150"/>
      <c r="J120" s="115"/>
      <c r="K120" s="38"/>
      <c r="L120" s="38"/>
      <c r="M120" s="38"/>
      <c r="N120" s="250"/>
      <c r="O120" s="25"/>
      <c r="P120" s="25"/>
      <c r="Q120" s="38"/>
      <c r="R120" s="38"/>
      <c r="S120" s="38"/>
      <c r="T120" s="38"/>
      <c r="U120" s="38"/>
      <c r="V120" s="38"/>
      <c r="W120" s="38"/>
      <c r="X120" s="38"/>
      <c r="Y120" s="38"/>
      <c r="Z120" s="38"/>
      <c r="AA120" s="38"/>
      <c r="AB120" s="38"/>
      <c r="AC120" s="38"/>
    </row>
    <row r="121" spans="1:29" s="1" customFormat="1" ht="12.75" customHeight="1">
      <c r="A121" s="106"/>
      <c r="B121" s="341"/>
      <c r="C121" s="319"/>
      <c r="D121" s="333"/>
      <c r="E121" s="764"/>
      <c r="F121" s="765"/>
      <c r="G121" s="34"/>
      <c r="H121" s="34"/>
      <c r="I121" s="150"/>
      <c r="J121" s="115"/>
      <c r="K121" s="38"/>
      <c r="L121" s="38"/>
      <c r="M121" s="38"/>
      <c r="N121" s="250"/>
      <c r="O121" s="25"/>
      <c r="P121" s="25"/>
      <c r="Q121" s="38"/>
      <c r="R121" s="38"/>
      <c r="S121" s="38"/>
      <c r="T121" s="38"/>
      <c r="U121" s="38"/>
      <c r="V121" s="38"/>
      <c r="W121" s="38"/>
      <c r="X121" s="38"/>
      <c r="Y121" s="38"/>
      <c r="Z121" s="38"/>
      <c r="AA121" s="38"/>
      <c r="AB121" s="38"/>
      <c r="AC121" s="38"/>
    </row>
    <row r="122" spans="1:29" s="1" customFormat="1" ht="12.75" customHeight="1">
      <c r="A122" s="106"/>
      <c r="B122" s="341"/>
      <c r="C122" s="319"/>
      <c r="D122" s="333"/>
      <c r="E122" s="764"/>
      <c r="F122" s="765"/>
      <c r="G122" s="34"/>
      <c r="H122" s="34"/>
      <c r="I122" s="150"/>
      <c r="J122" s="38"/>
      <c r="K122" s="38"/>
      <c r="L122" s="38"/>
      <c r="M122" s="38"/>
      <c r="N122" s="250"/>
      <c r="O122" s="25"/>
      <c r="P122" s="25"/>
      <c r="Q122" s="38"/>
      <c r="R122" s="38"/>
      <c r="S122" s="38"/>
      <c r="T122" s="38"/>
      <c r="U122" s="38"/>
      <c r="V122" s="38"/>
      <c r="W122" s="38"/>
      <c r="X122" s="38"/>
      <c r="Y122" s="38"/>
      <c r="Z122" s="38"/>
      <c r="AA122" s="38"/>
      <c r="AB122" s="38"/>
      <c r="AC122" s="38"/>
    </row>
    <row r="123" spans="1:29" s="1" customFormat="1" ht="12.75" customHeight="1">
      <c r="A123" s="106"/>
      <c r="B123" s="341"/>
      <c r="C123" s="319"/>
      <c r="D123" s="333"/>
      <c r="E123" s="764"/>
      <c r="F123" s="765"/>
      <c r="G123" s="34"/>
      <c r="H123" s="34"/>
      <c r="I123" s="150"/>
      <c r="J123" s="38"/>
      <c r="K123" s="38"/>
      <c r="L123" s="38"/>
      <c r="M123" s="38"/>
      <c r="N123" s="250"/>
      <c r="O123" s="25"/>
      <c r="P123" s="25"/>
      <c r="Q123" s="38"/>
      <c r="R123" s="38"/>
      <c r="S123" s="38"/>
      <c r="T123" s="38"/>
      <c r="U123" s="38"/>
      <c r="V123" s="38"/>
      <c r="W123" s="38"/>
      <c r="X123" s="38"/>
      <c r="Y123" s="38"/>
      <c r="Z123" s="38"/>
      <c r="AA123" s="38"/>
      <c r="AB123" s="38"/>
      <c r="AC123" s="38"/>
    </row>
    <row r="124" spans="1:29" s="1" customFormat="1" ht="12.75" customHeight="1">
      <c r="A124" s="106"/>
      <c r="B124" s="341"/>
      <c r="C124" s="319"/>
      <c r="D124" s="333"/>
      <c r="E124" s="764"/>
      <c r="F124" s="765"/>
      <c r="G124" s="34"/>
      <c r="H124" s="34"/>
      <c r="I124" s="150"/>
      <c r="J124" s="38"/>
      <c r="K124" s="38"/>
      <c r="L124" s="38"/>
      <c r="M124" s="38"/>
      <c r="N124" s="250"/>
      <c r="O124" s="25"/>
      <c r="P124" s="25"/>
      <c r="Q124" s="38"/>
      <c r="R124" s="38"/>
      <c r="S124" s="38"/>
      <c r="T124" s="38"/>
      <c r="U124" s="38"/>
      <c r="V124" s="38"/>
      <c r="W124" s="38"/>
      <c r="X124" s="38"/>
      <c r="Y124" s="38"/>
      <c r="Z124" s="38"/>
      <c r="AA124" s="38"/>
      <c r="AB124" s="38"/>
      <c r="AC124" s="38"/>
    </row>
    <row r="125" spans="1:29" s="1" customFormat="1" ht="12.75" customHeight="1">
      <c r="A125" s="106"/>
      <c r="B125" s="341"/>
      <c r="C125" s="319"/>
      <c r="D125" s="333"/>
      <c r="E125" s="764"/>
      <c r="F125" s="765"/>
      <c r="G125" s="34"/>
      <c r="H125" s="34"/>
      <c r="I125" s="150"/>
      <c r="J125" s="85"/>
      <c r="K125" s="85"/>
      <c r="L125" s="85"/>
      <c r="M125" s="85"/>
      <c r="N125" s="250"/>
      <c r="O125" s="25"/>
      <c r="P125" s="25"/>
      <c r="Q125" s="38"/>
      <c r="R125" s="38"/>
      <c r="S125" s="38"/>
      <c r="T125" s="38"/>
      <c r="U125" s="38"/>
      <c r="V125" s="38"/>
      <c r="W125" s="38"/>
      <c r="X125" s="38"/>
      <c r="Y125" s="38"/>
      <c r="Z125" s="38"/>
      <c r="AA125" s="38"/>
      <c r="AB125" s="38"/>
      <c r="AC125" s="38"/>
    </row>
    <row r="126" spans="1:29" s="1" customFormat="1" ht="12.75" customHeight="1">
      <c r="A126" s="30"/>
      <c r="B126" s="341"/>
      <c r="C126" s="342"/>
      <c r="D126" s="342"/>
      <c r="E126" s="764"/>
      <c r="F126" s="765"/>
      <c r="G126" s="34"/>
      <c r="H126" s="34"/>
      <c r="I126" s="150"/>
      <c r="J126" s="115"/>
      <c r="K126" s="38"/>
      <c r="L126" s="38"/>
      <c r="M126" s="38"/>
      <c r="N126" s="250"/>
      <c r="O126" s="25"/>
      <c r="P126" s="25"/>
      <c r="Q126" s="38"/>
      <c r="R126" s="38"/>
      <c r="S126" s="38"/>
      <c r="T126" s="38"/>
      <c r="U126" s="38"/>
      <c r="V126" s="38"/>
      <c r="W126" s="38"/>
      <c r="X126" s="38"/>
      <c r="Y126" s="38"/>
      <c r="Z126" s="38"/>
      <c r="AA126" s="38"/>
      <c r="AB126" s="38"/>
      <c r="AC126" s="38"/>
    </row>
    <row r="127" spans="1:29" s="1" customFormat="1" ht="12.75" customHeight="1">
      <c r="A127" s="30"/>
      <c r="B127" s="341"/>
      <c r="C127" s="343"/>
      <c r="D127" s="342"/>
      <c r="E127" s="764"/>
      <c r="F127" s="765"/>
      <c r="G127" s="34"/>
      <c r="H127" s="34"/>
      <c r="I127" s="150"/>
      <c r="J127" s="115"/>
      <c r="K127" s="38"/>
      <c r="L127" s="38"/>
      <c r="M127" s="38"/>
      <c r="N127" s="250"/>
      <c r="O127" s="25"/>
      <c r="P127" s="25"/>
      <c r="Q127" s="38"/>
      <c r="R127" s="38"/>
      <c r="S127" s="38"/>
      <c r="T127" s="38"/>
      <c r="U127" s="38"/>
      <c r="V127" s="38"/>
      <c r="W127" s="38"/>
      <c r="X127" s="38"/>
      <c r="Y127" s="38"/>
      <c r="Z127" s="38"/>
      <c r="AA127" s="38"/>
      <c r="AB127" s="38"/>
      <c r="AC127" s="38"/>
    </row>
    <row r="128" spans="1:29" s="1" customFormat="1" ht="12.75" customHeight="1">
      <c r="A128" s="30"/>
      <c r="B128" s="341"/>
      <c r="C128" s="342"/>
      <c r="D128" s="342"/>
      <c r="E128" s="764"/>
      <c r="F128" s="765"/>
      <c r="G128" s="34"/>
      <c r="H128" s="34"/>
      <c r="I128" s="150"/>
      <c r="J128" s="115"/>
      <c r="K128" s="38"/>
      <c r="L128" s="38"/>
      <c r="M128" s="38"/>
      <c r="N128" s="250"/>
      <c r="O128" s="25"/>
      <c r="P128" s="25"/>
      <c r="Q128" s="14"/>
      <c r="R128" s="38"/>
      <c r="S128" s="38"/>
      <c r="T128" s="38"/>
      <c r="U128" s="61"/>
      <c r="V128" s="61"/>
      <c r="W128" s="38"/>
      <c r="X128" s="38"/>
      <c r="Y128" s="38"/>
      <c r="Z128" s="38"/>
      <c r="AA128" s="38"/>
      <c r="AB128" s="38"/>
      <c r="AC128" s="38"/>
    </row>
    <row r="129" spans="1:29" s="1" customFormat="1" ht="12.75" customHeight="1">
      <c r="A129" s="30"/>
      <c r="B129" s="105"/>
      <c r="C129" s="103">
        <f>SUM(B68:B128)</f>
        <v>1325</v>
      </c>
      <c r="D129" s="103"/>
      <c r="E129" s="764"/>
      <c r="F129" s="765"/>
      <c r="G129" s="34"/>
      <c r="H129" s="34"/>
      <c r="I129" s="150"/>
      <c r="J129" s="115"/>
      <c r="K129" s="38"/>
      <c r="L129" s="38"/>
      <c r="M129" s="38"/>
      <c r="N129" s="250"/>
      <c r="O129" s="25"/>
      <c r="P129" s="25"/>
      <c r="Q129" s="14"/>
      <c r="R129" s="38"/>
      <c r="S129" s="38"/>
      <c r="T129" s="38"/>
      <c r="U129" s="61"/>
      <c r="V129" s="61"/>
      <c r="W129" s="38"/>
      <c r="X129" s="38"/>
      <c r="Y129" s="38"/>
      <c r="Z129" s="38"/>
      <c r="AA129" s="38"/>
      <c r="AB129" s="38"/>
      <c r="AC129" s="38"/>
    </row>
    <row r="130" spans="1:29" s="1" customFormat="1" ht="12.75" customHeight="1">
      <c r="A130" s="21"/>
      <c r="B130" s="105"/>
      <c r="C130" s="103"/>
      <c r="D130" s="103"/>
      <c r="E130" s="764"/>
      <c r="F130" s="765"/>
      <c r="G130" s="34"/>
      <c r="H130" s="34"/>
      <c r="I130" s="150"/>
      <c r="J130" s="115"/>
      <c r="K130" s="38"/>
      <c r="L130" s="38"/>
      <c r="M130" s="38"/>
      <c r="N130" s="250"/>
      <c r="O130" s="25"/>
      <c r="P130" s="25"/>
      <c r="Q130" s="14"/>
      <c r="R130" s="14"/>
      <c r="S130" s="38"/>
      <c r="T130" s="38"/>
      <c r="U130" s="61"/>
      <c r="V130" s="61"/>
      <c r="W130" s="38"/>
      <c r="X130" s="38"/>
      <c r="Y130" s="38"/>
      <c r="Z130" s="38"/>
      <c r="AA130" s="38"/>
      <c r="AB130" s="38"/>
      <c r="AC130" s="38"/>
    </row>
    <row r="131" spans="1:29" s="1" customFormat="1" ht="12.75" customHeight="1">
      <c r="A131" s="21"/>
      <c r="B131" s="105"/>
      <c r="C131" s="103"/>
      <c r="D131" s="103"/>
      <c r="E131" s="764"/>
      <c r="F131" s="765"/>
      <c r="G131" s="34"/>
      <c r="H131" s="34"/>
      <c r="I131" s="150"/>
      <c r="J131" s="115"/>
      <c r="K131" s="38"/>
      <c r="L131" s="38"/>
      <c r="M131" s="38"/>
      <c r="N131" s="250"/>
      <c r="O131" s="25"/>
      <c r="P131" s="25"/>
      <c r="Q131" s="14"/>
      <c r="R131" s="14"/>
      <c r="S131" s="38"/>
      <c r="T131" s="38"/>
      <c r="U131" s="61"/>
      <c r="V131" s="61"/>
      <c r="W131" s="38"/>
      <c r="X131" s="38"/>
      <c r="Y131" s="38"/>
      <c r="Z131" s="38"/>
      <c r="AA131" s="38"/>
      <c r="AB131" s="38"/>
      <c r="AC131" s="38"/>
    </row>
    <row r="132" spans="1:29" s="1" customFormat="1" ht="12.75" customHeight="1">
      <c r="A132" s="21"/>
      <c r="B132" s="105"/>
      <c r="C132" s="103"/>
      <c r="D132" s="103"/>
      <c r="E132" s="168"/>
      <c r="F132" s="168"/>
      <c r="G132" s="34"/>
      <c r="H132" s="34"/>
      <c r="I132" s="150"/>
      <c r="J132" s="115"/>
      <c r="K132" s="38"/>
      <c r="L132" s="38"/>
      <c r="M132" s="38"/>
      <c r="N132" s="250"/>
      <c r="O132" s="25"/>
      <c r="P132" s="25"/>
      <c r="Q132" s="14"/>
      <c r="R132" s="14"/>
      <c r="S132" s="38"/>
      <c r="T132" s="38"/>
      <c r="U132" s="61"/>
      <c r="V132" s="61"/>
      <c r="W132" s="38"/>
      <c r="X132" s="38"/>
      <c r="Y132" s="38"/>
      <c r="Z132" s="38"/>
      <c r="AA132" s="38"/>
      <c r="AB132" s="38"/>
      <c r="AC132" s="38"/>
    </row>
    <row r="133" spans="1:29" s="1" customFormat="1" ht="12.75" customHeight="1">
      <c r="A133" s="21"/>
      <c r="B133" s="7"/>
      <c r="C133" s="7"/>
      <c r="D133" s="7"/>
      <c r="E133" s="7"/>
      <c r="F133" s="15"/>
      <c r="G133" s="34"/>
      <c r="H133" s="34"/>
      <c r="I133" s="150"/>
      <c r="J133" s="115"/>
      <c r="K133" s="38"/>
      <c r="L133" s="38"/>
      <c r="M133" s="38"/>
      <c r="N133" s="250"/>
      <c r="O133" s="25"/>
      <c r="P133" s="25"/>
      <c r="Q133" s="14"/>
      <c r="R133" s="14"/>
      <c r="S133" s="38"/>
      <c r="T133" s="38"/>
      <c r="U133" s="14"/>
      <c r="V133" s="61"/>
      <c r="W133" s="38"/>
      <c r="X133" s="38"/>
      <c r="Y133" s="38"/>
      <c r="Z133" s="38"/>
      <c r="AA133" s="38"/>
      <c r="AB133" s="38"/>
      <c r="AC133" s="38"/>
    </row>
    <row r="134" spans="1:29" s="1" customFormat="1" ht="12.75" customHeight="1">
      <c r="A134" s="21"/>
      <c r="B134" s="7"/>
      <c r="C134" s="7"/>
      <c r="D134" s="7"/>
      <c r="E134" s="7"/>
      <c r="F134" s="15"/>
      <c r="G134" s="34"/>
      <c r="H134" s="34"/>
      <c r="I134" s="150"/>
      <c r="J134" s="115"/>
      <c r="K134" s="38"/>
      <c r="L134" s="38"/>
      <c r="M134" s="38"/>
      <c r="N134" s="250"/>
      <c r="O134" s="25"/>
      <c r="P134" s="25"/>
      <c r="Q134" s="14"/>
      <c r="R134" s="14"/>
      <c r="S134" s="38"/>
      <c r="T134" s="38"/>
      <c r="U134" s="14"/>
      <c r="V134" s="61"/>
      <c r="W134" s="38"/>
      <c r="X134" s="38"/>
      <c r="Y134" s="38"/>
      <c r="Z134" s="38"/>
      <c r="AA134" s="38"/>
      <c r="AB134" s="38"/>
      <c r="AC134" s="38"/>
    </row>
    <row r="135" spans="1:29" s="1" customFormat="1" ht="12.75" customHeight="1">
      <c r="A135" s="8"/>
      <c r="B135" s="15"/>
      <c r="C135" s="15"/>
      <c r="D135" s="15"/>
      <c r="E135" s="7"/>
      <c r="F135" s="15"/>
      <c r="G135" s="34"/>
      <c r="H135" s="34"/>
      <c r="I135" s="150"/>
      <c r="J135" s="115"/>
      <c r="K135" s="61"/>
      <c r="L135" s="61"/>
      <c r="M135" s="61"/>
      <c r="N135" s="250"/>
      <c r="O135" s="25"/>
      <c r="P135" s="25"/>
      <c r="Q135" s="14"/>
      <c r="R135" s="14"/>
      <c r="S135" s="38"/>
      <c r="T135" s="38"/>
      <c r="U135" s="14"/>
      <c r="V135" s="14"/>
      <c r="W135" s="38"/>
      <c r="X135" s="38"/>
      <c r="Y135" s="38"/>
      <c r="Z135" s="38"/>
      <c r="AA135" s="38"/>
      <c r="AB135" s="38"/>
      <c r="AC135" s="38"/>
    </row>
    <row r="136" spans="1:29" s="7" customFormat="1" ht="16.5" customHeight="1">
      <c r="A136" s="8"/>
      <c r="B136" s="15"/>
      <c r="C136" s="15"/>
      <c r="D136" s="15"/>
      <c r="E136" s="15"/>
      <c r="F136" s="15"/>
      <c r="G136" s="34"/>
      <c r="H136" s="34"/>
      <c r="I136" s="150"/>
      <c r="J136" s="115"/>
      <c r="K136" s="61"/>
      <c r="L136" s="61"/>
      <c r="M136" s="61"/>
      <c r="N136" s="250"/>
      <c r="O136" s="25"/>
      <c r="P136" s="25"/>
      <c r="Q136" s="14"/>
      <c r="R136" s="14"/>
      <c r="S136" s="38"/>
      <c r="T136" s="38"/>
      <c r="U136" s="14"/>
      <c r="V136" s="14"/>
      <c r="W136" s="61"/>
      <c r="X136" s="61"/>
      <c r="Y136" s="61"/>
      <c r="Z136" s="61"/>
      <c r="AA136" s="61"/>
      <c r="AB136" s="61"/>
      <c r="AC136" s="61"/>
    </row>
    <row r="137" spans="1:29" s="7" customFormat="1" ht="16.5" customHeight="1">
      <c r="A137" s="8"/>
      <c r="B137" s="15"/>
      <c r="C137" s="15"/>
      <c r="D137" s="15"/>
      <c r="E137" s="15"/>
      <c r="F137" s="15"/>
      <c r="G137" s="34"/>
      <c r="H137" s="34"/>
      <c r="I137" s="150"/>
      <c r="J137" s="115"/>
      <c r="K137" s="61"/>
      <c r="L137" s="61"/>
      <c r="M137" s="61"/>
      <c r="N137" s="250"/>
      <c r="O137" s="25"/>
      <c r="P137" s="25"/>
      <c r="Q137" s="14"/>
      <c r="R137" s="14"/>
      <c r="S137" s="38"/>
      <c r="T137" s="38"/>
      <c r="U137" s="14"/>
      <c r="V137" s="14"/>
      <c r="W137" s="61"/>
      <c r="X137" s="61"/>
      <c r="Y137" s="61"/>
      <c r="Z137" s="61"/>
      <c r="AA137" s="61"/>
      <c r="AB137" s="61"/>
      <c r="AC137" s="61"/>
    </row>
    <row r="138" spans="1:29" s="7" customFormat="1" ht="16.5" customHeight="1">
      <c r="A138" s="8"/>
      <c r="B138" s="15"/>
      <c r="C138" s="15"/>
      <c r="D138" s="15"/>
      <c r="E138" s="15"/>
      <c r="F138" s="15"/>
      <c r="G138" s="34"/>
      <c r="H138" s="34"/>
      <c r="I138" s="150"/>
      <c r="J138" s="115"/>
      <c r="K138" s="14"/>
      <c r="L138" s="14"/>
      <c r="M138" s="61"/>
      <c r="N138" s="250"/>
      <c r="O138" s="25"/>
      <c r="P138" s="25"/>
      <c r="Q138" s="14"/>
      <c r="R138" s="14"/>
      <c r="S138" s="38"/>
      <c r="T138" s="38"/>
      <c r="U138" s="14"/>
      <c r="V138" s="14"/>
      <c r="W138" s="61"/>
      <c r="X138" s="61"/>
      <c r="Y138" s="61"/>
      <c r="Z138" s="61"/>
      <c r="AA138" s="61"/>
      <c r="AB138" s="61"/>
      <c r="AC138" s="61"/>
    </row>
    <row r="139" spans="1:29" s="7" customFormat="1" ht="12.6" customHeight="1">
      <c r="A139" s="8"/>
      <c r="B139" s="15"/>
      <c r="C139" s="15"/>
      <c r="D139" s="15"/>
      <c r="E139" s="15"/>
      <c r="F139" s="15"/>
      <c r="G139" s="34"/>
      <c r="H139" s="34"/>
      <c r="I139" s="150"/>
      <c r="J139" s="115"/>
      <c r="K139" s="14"/>
      <c r="L139" s="14"/>
      <c r="M139" s="61"/>
      <c r="N139" s="250"/>
      <c r="O139" s="25"/>
      <c r="P139" s="25"/>
      <c r="Q139" s="14"/>
      <c r="R139" s="14"/>
      <c r="S139" s="38"/>
      <c r="T139" s="61"/>
      <c r="U139" s="61"/>
      <c r="V139" s="14"/>
      <c r="W139" s="61"/>
      <c r="X139" s="61"/>
      <c r="Y139" s="61"/>
      <c r="Z139" s="61"/>
      <c r="AA139" s="61"/>
      <c r="AB139" s="61"/>
      <c r="AC139" s="61"/>
    </row>
    <row r="140" spans="1:29" s="7" customFormat="1" ht="12.6" customHeight="1">
      <c r="A140" s="8"/>
      <c r="B140" s="15"/>
      <c r="C140" s="87"/>
      <c r="D140" s="87"/>
      <c r="E140" s="87"/>
      <c r="F140" s="87"/>
      <c r="G140" s="178"/>
      <c r="H140" s="178"/>
      <c r="I140" s="150"/>
      <c r="J140" s="115"/>
      <c r="K140" s="14"/>
      <c r="L140" s="14"/>
      <c r="M140" s="14"/>
      <c r="N140" s="250"/>
      <c r="O140" s="25"/>
      <c r="P140" s="25"/>
      <c r="Q140" s="14"/>
      <c r="R140" s="14"/>
      <c r="S140" s="14"/>
      <c r="T140" s="61"/>
      <c r="U140" s="61"/>
      <c r="V140" s="61"/>
      <c r="W140" s="61"/>
      <c r="X140" s="61"/>
      <c r="Y140" s="61"/>
      <c r="Z140" s="61"/>
      <c r="AA140" s="61"/>
      <c r="AB140" s="61"/>
      <c r="AC140" s="61"/>
    </row>
    <row r="141" spans="1:29" s="7" customFormat="1" ht="12.6" customHeight="1">
      <c r="A141" s="8"/>
      <c r="B141" s="15"/>
      <c r="C141" s="87"/>
      <c r="D141" s="87"/>
      <c r="E141" s="87"/>
      <c r="F141" s="87"/>
      <c r="G141" s="178"/>
      <c r="H141" s="178"/>
      <c r="I141" s="150"/>
      <c r="J141" s="115"/>
      <c r="K141" s="14"/>
      <c r="L141" s="14"/>
      <c r="M141" s="14"/>
      <c r="N141" s="250"/>
      <c r="O141" s="25"/>
      <c r="P141" s="25"/>
      <c r="Q141" s="14"/>
      <c r="R141" s="14"/>
      <c r="S141" s="14"/>
      <c r="T141" s="61"/>
      <c r="U141" s="61"/>
      <c r="V141" s="61"/>
      <c r="W141" s="61"/>
      <c r="X141" s="61"/>
      <c r="Y141" s="61"/>
      <c r="Z141" s="61"/>
      <c r="AA141" s="61"/>
      <c r="AB141" s="61"/>
      <c r="AC141" s="61"/>
    </row>
    <row r="142" spans="1:29" s="7" customFormat="1" ht="12.6" customHeight="1">
      <c r="A142" s="21"/>
      <c r="B142" s="26"/>
      <c r="C142" s="87"/>
      <c r="D142" s="86"/>
      <c r="E142" s="87"/>
      <c r="F142" s="87"/>
      <c r="G142" s="178"/>
      <c r="H142" s="178"/>
      <c r="I142" s="150"/>
      <c r="J142" s="115"/>
      <c r="K142" s="14"/>
      <c r="L142" s="14"/>
      <c r="M142" s="14"/>
      <c r="N142" s="250"/>
      <c r="O142" s="25"/>
      <c r="P142" s="25"/>
      <c r="Q142" s="14"/>
      <c r="R142" s="14"/>
      <c r="S142" s="14"/>
      <c r="T142" s="61"/>
      <c r="U142" s="61"/>
      <c r="V142" s="61"/>
      <c r="W142" s="61"/>
      <c r="X142" s="61"/>
      <c r="Y142" s="61"/>
      <c r="Z142" s="61"/>
      <c r="AA142" s="61"/>
      <c r="AB142" s="61"/>
      <c r="AC142" s="61"/>
    </row>
    <row r="143" spans="1:29" ht="12.6" customHeight="1">
      <c r="C143" s="87"/>
      <c r="D143" s="86"/>
      <c r="E143" s="87"/>
      <c r="F143" s="87"/>
      <c r="G143" s="178"/>
      <c r="H143" s="178"/>
      <c r="I143" s="150"/>
      <c r="J143" s="115"/>
      <c r="K143" s="14"/>
      <c r="L143" s="14"/>
      <c r="M143" s="14"/>
      <c r="N143" s="250"/>
      <c r="P143" s="25"/>
      <c r="Q143" s="14"/>
      <c r="R143" s="14"/>
      <c r="S143" s="14"/>
      <c r="T143" s="61"/>
      <c r="U143" s="61"/>
      <c r="V143" s="61"/>
      <c r="W143" s="14"/>
      <c r="X143" s="14"/>
      <c r="Y143" s="14"/>
      <c r="Z143" s="14"/>
      <c r="AA143" s="14"/>
      <c r="AB143" s="14"/>
      <c r="AC143" s="14"/>
    </row>
    <row r="144" spans="1:29">
      <c r="C144" s="87"/>
      <c r="D144" s="86"/>
      <c r="E144" s="87"/>
      <c r="F144" s="87"/>
      <c r="G144" s="178"/>
      <c r="H144" s="178"/>
      <c r="I144" s="150"/>
      <c r="J144" s="115"/>
      <c r="K144" s="14"/>
      <c r="L144" s="14"/>
      <c r="M144" s="14"/>
      <c r="N144" s="250"/>
      <c r="P144" s="25"/>
      <c r="Q144" s="14"/>
      <c r="R144" s="14"/>
      <c r="S144" s="14"/>
      <c r="T144" s="61"/>
      <c r="U144" s="61"/>
      <c r="V144" s="61"/>
      <c r="W144" s="14"/>
      <c r="X144" s="14"/>
      <c r="Y144" s="14"/>
      <c r="Z144" s="14"/>
      <c r="AA144" s="14"/>
      <c r="AB144" s="14"/>
      <c r="AC144" s="14"/>
    </row>
    <row r="145" spans="3:29">
      <c r="C145" s="87"/>
      <c r="D145" s="86"/>
      <c r="E145" s="87"/>
      <c r="F145" s="87"/>
      <c r="G145" s="178"/>
      <c r="H145" s="178"/>
      <c r="I145" s="150"/>
      <c r="J145" s="115"/>
      <c r="K145" s="14"/>
      <c r="L145" s="14"/>
      <c r="M145" s="14"/>
      <c r="N145" s="250"/>
      <c r="P145" s="25"/>
      <c r="Q145" s="14"/>
      <c r="R145" s="14"/>
      <c r="S145" s="14"/>
      <c r="T145" s="61"/>
      <c r="U145" s="61"/>
      <c r="V145" s="61"/>
      <c r="W145" s="14"/>
      <c r="X145" s="14"/>
      <c r="Y145" s="14"/>
      <c r="Z145" s="14"/>
      <c r="AA145" s="14"/>
      <c r="AB145" s="14"/>
      <c r="AC145" s="14"/>
    </row>
    <row r="146" spans="3:29">
      <c r="C146" s="87"/>
      <c r="D146" s="86"/>
      <c r="E146" s="87"/>
      <c r="F146" s="87"/>
      <c r="G146" s="178"/>
      <c r="H146" s="178"/>
      <c r="I146" s="150"/>
      <c r="J146" s="115"/>
      <c r="K146" s="14"/>
      <c r="L146" s="14"/>
      <c r="M146" s="14"/>
      <c r="N146" s="250"/>
      <c r="P146" s="25"/>
      <c r="Q146" s="14"/>
      <c r="R146" s="14"/>
      <c r="S146" s="14"/>
      <c r="T146" s="61"/>
      <c r="U146" s="61"/>
      <c r="V146" s="61"/>
      <c r="W146" s="14"/>
      <c r="X146" s="14"/>
      <c r="Y146" s="14"/>
      <c r="Z146" s="14"/>
      <c r="AA146" s="14"/>
      <c r="AB146" s="14"/>
      <c r="AC146" s="14"/>
    </row>
    <row r="147" spans="3:29">
      <c r="C147" s="87"/>
      <c r="D147" s="86"/>
      <c r="E147" s="87"/>
      <c r="F147" s="87"/>
      <c r="G147" s="178"/>
      <c r="H147" s="178"/>
      <c r="I147" s="150"/>
      <c r="J147" s="115"/>
      <c r="K147" s="14"/>
      <c r="L147" s="14"/>
      <c r="M147" s="14"/>
      <c r="N147" s="250"/>
      <c r="P147" s="25"/>
      <c r="Q147" s="14"/>
      <c r="R147" s="14"/>
      <c r="S147" s="14"/>
      <c r="T147" s="61"/>
      <c r="U147" s="61"/>
      <c r="V147" s="61"/>
      <c r="W147" s="14"/>
      <c r="X147" s="14"/>
      <c r="Y147" s="14"/>
      <c r="Z147" s="14"/>
      <c r="AA147" s="14"/>
      <c r="AB147" s="14"/>
      <c r="AC147" s="14"/>
    </row>
    <row r="148" spans="3:29">
      <c r="C148" s="87"/>
      <c r="D148" s="86"/>
      <c r="E148" s="87"/>
      <c r="F148" s="87"/>
      <c r="G148" s="178"/>
      <c r="H148" s="178"/>
      <c r="I148" s="150"/>
      <c r="J148" s="115"/>
      <c r="K148" s="14"/>
      <c r="L148" s="14"/>
      <c r="M148" s="14"/>
      <c r="W148" s="14"/>
      <c r="Z148" s="38"/>
      <c r="AA148" s="14"/>
      <c r="AB148" s="14"/>
      <c r="AC148" s="14"/>
    </row>
    <row r="149" spans="3:29">
      <c r="C149" s="87"/>
      <c r="D149" s="86"/>
      <c r="E149" s="87"/>
      <c r="F149" s="87"/>
      <c r="G149" s="178"/>
      <c r="H149" s="178"/>
      <c r="I149" s="150"/>
      <c r="J149" s="115"/>
      <c r="K149" s="14"/>
      <c r="L149" s="14"/>
      <c r="M149" s="14"/>
      <c r="W149" s="14"/>
      <c r="Z149" s="38"/>
      <c r="AA149" s="14"/>
      <c r="AB149" s="14"/>
      <c r="AC149" s="14"/>
    </row>
    <row r="150" spans="3:29">
      <c r="C150" s="87"/>
      <c r="D150" s="86"/>
      <c r="E150" s="87"/>
      <c r="F150" s="87"/>
      <c r="G150" s="178"/>
      <c r="H150" s="178"/>
      <c r="I150" s="150"/>
      <c r="J150" s="115"/>
      <c r="K150" s="14"/>
      <c r="L150" s="14"/>
      <c r="M150" s="14"/>
      <c r="W150" s="14"/>
      <c r="Z150" s="38"/>
      <c r="AA150" s="14"/>
      <c r="AB150" s="14"/>
      <c r="AC150" s="14"/>
    </row>
    <row r="151" spans="3:29">
      <c r="C151" s="87"/>
      <c r="D151" s="86"/>
      <c r="E151" s="87"/>
      <c r="F151" s="87"/>
      <c r="G151" s="178"/>
      <c r="H151" s="178"/>
      <c r="I151" s="150"/>
      <c r="J151" s="115"/>
      <c r="K151" s="14"/>
      <c r="L151" s="14"/>
      <c r="M151" s="14"/>
      <c r="W151" s="14"/>
      <c r="Z151" s="38"/>
      <c r="AA151" s="14"/>
      <c r="AB151" s="14"/>
      <c r="AC151" s="14"/>
    </row>
    <row r="152" spans="3:29">
      <c r="C152" s="87"/>
      <c r="D152" s="86"/>
      <c r="E152" s="87"/>
      <c r="F152" s="87"/>
      <c r="G152" s="178"/>
      <c r="H152" s="178"/>
      <c r="I152" s="150"/>
      <c r="J152" s="115"/>
      <c r="K152" s="14"/>
      <c r="L152" s="14"/>
      <c r="M152" s="14"/>
      <c r="W152" s="14"/>
      <c r="Z152" s="38"/>
      <c r="AA152" s="14"/>
      <c r="AB152" s="14"/>
      <c r="AC152" s="14"/>
    </row>
    <row r="153" spans="3:29">
      <c r="C153" s="87"/>
      <c r="D153" s="86"/>
      <c r="E153" s="87"/>
      <c r="F153" s="87"/>
      <c r="G153" s="178"/>
      <c r="H153" s="178"/>
      <c r="I153" s="150"/>
      <c r="J153" s="115"/>
      <c r="K153" s="14"/>
      <c r="L153" s="14"/>
      <c r="M153" s="14"/>
      <c r="W153" s="14"/>
      <c r="Z153" s="38"/>
      <c r="AA153" s="14"/>
      <c r="AB153" s="14"/>
      <c r="AC153" s="14"/>
    </row>
    <row r="154" spans="3:29">
      <c r="C154" s="87"/>
      <c r="D154" s="86"/>
      <c r="E154" s="87"/>
      <c r="F154" s="87"/>
      <c r="G154" s="178"/>
      <c r="H154" s="178"/>
      <c r="I154" s="150"/>
      <c r="J154" s="115"/>
      <c r="K154" s="14"/>
      <c r="L154" s="14"/>
      <c r="M154" s="14"/>
      <c r="W154" s="14"/>
      <c r="Z154" s="38"/>
      <c r="AA154" s="14"/>
      <c r="AB154" s="14"/>
      <c r="AC154" s="14"/>
    </row>
    <row r="155" spans="3:29">
      <c r="C155" s="87"/>
      <c r="D155" s="86"/>
      <c r="E155" s="87"/>
      <c r="F155" s="87"/>
      <c r="G155" s="178"/>
      <c r="H155" s="178"/>
      <c r="I155" s="150"/>
      <c r="W155" s="14"/>
      <c r="Z155" s="38"/>
      <c r="AA155" s="14"/>
      <c r="AB155" s="14"/>
      <c r="AC155" s="14"/>
    </row>
    <row r="156" spans="3:29">
      <c r="C156" s="87"/>
      <c r="D156" s="86"/>
      <c r="E156" s="87"/>
      <c r="F156" s="87"/>
      <c r="G156" s="178"/>
      <c r="H156" s="178"/>
    </row>
    <row r="157" spans="3:29">
      <c r="C157" s="87"/>
      <c r="D157" s="86"/>
      <c r="E157" s="87"/>
      <c r="F157" s="87"/>
      <c r="G157" s="178"/>
      <c r="H157" s="178"/>
    </row>
    <row r="158" spans="3:29">
      <c r="C158" s="87"/>
      <c r="D158" s="86"/>
      <c r="E158" s="87"/>
      <c r="F158" s="87"/>
      <c r="G158" s="178"/>
      <c r="H158" s="178"/>
    </row>
    <row r="159" spans="3:29">
      <c r="C159" s="87"/>
      <c r="D159" s="86"/>
      <c r="E159" s="87"/>
      <c r="F159" s="87"/>
      <c r="G159" s="178"/>
      <c r="H159" s="178"/>
    </row>
    <row r="160" spans="3:29">
      <c r="C160" s="87"/>
      <c r="D160" s="86"/>
      <c r="E160" s="87"/>
      <c r="F160" s="87"/>
      <c r="G160" s="178"/>
      <c r="H160" s="178"/>
    </row>
    <row r="161" spans="3:8">
      <c r="C161" s="87"/>
      <c r="D161" s="86"/>
      <c r="E161" s="87"/>
      <c r="F161" s="87"/>
      <c r="G161" s="178"/>
      <c r="H161" s="178"/>
    </row>
    <row r="162" spans="3:8">
      <c r="C162" s="87"/>
      <c r="D162" s="86"/>
      <c r="E162" s="87"/>
      <c r="F162" s="87"/>
      <c r="G162" s="178"/>
      <c r="H162" s="178"/>
    </row>
    <row r="163" spans="3:8">
      <c r="C163" s="87"/>
      <c r="D163" s="86"/>
      <c r="E163" s="87"/>
      <c r="F163" s="87"/>
      <c r="G163" s="178"/>
      <c r="H163" s="178"/>
    </row>
    <row r="164" spans="3:8">
      <c r="C164" s="87"/>
      <c r="D164" s="86"/>
      <c r="E164" s="87"/>
      <c r="F164" s="87"/>
      <c r="G164" s="178"/>
      <c r="H164" s="178"/>
    </row>
    <row r="165" spans="3:8">
      <c r="C165" s="87"/>
      <c r="D165" s="86"/>
      <c r="E165" s="87"/>
      <c r="F165" s="87"/>
      <c r="G165" s="178"/>
      <c r="H165" s="178"/>
    </row>
    <row r="166" spans="3:8">
      <c r="C166" s="87"/>
      <c r="D166" s="86"/>
      <c r="E166" s="87"/>
      <c r="F166" s="87"/>
      <c r="G166" s="178"/>
      <c r="H166" s="178"/>
    </row>
  </sheetData>
  <mergeCells count="291">
    <mergeCell ref="G87:G88"/>
    <mergeCell ref="E107:F107"/>
    <mergeCell ref="E108:F108"/>
    <mergeCell ref="E109:F109"/>
    <mergeCell ref="E90:F90"/>
    <mergeCell ref="E93:F93"/>
    <mergeCell ref="E94:F94"/>
    <mergeCell ref="E86:F86"/>
    <mergeCell ref="E85:F85"/>
    <mergeCell ref="E87:F87"/>
    <mergeCell ref="E95:F95"/>
    <mergeCell ref="E88:F88"/>
    <mergeCell ref="E89:F89"/>
    <mergeCell ref="E99:F99"/>
    <mergeCell ref="E91:F91"/>
    <mergeCell ref="E92:F92"/>
    <mergeCell ref="E106:F106"/>
    <mergeCell ref="E101:F101"/>
    <mergeCell ref="E102:F102"/>
    <mergeCell ref="E104:F104"/>
    <mergeCell ref="E74:F74"/>
    <mergeCell ref="E75:F75"/>
    <mergeCell ref="E73:F73"/>
    <mergeCell ref="E71:F71"/>
    <mergeCell ref="E72:F72"/>
    <mergeCell ref="E67:F67"/>
    <mergeCell ref="E112:F112"/>
    <mergeCell ref="E76:F76"/>
    <mergeCell ref="E80:F80"/>
    <mergeCell ref="E78:F78"/>
    <mergeCell ref="E79:F79"/>
    <mergeCell ref="E111:F111"/>
    <mergeCell ref="E69:F69"/>
    <mergeCell ref="E105:F105"/>
    <mergeCell ref="E97:F97"/>
    <mergeCell ref="E98:F98"/>
    <mergeCell ref="E100:F100"/>
    <mergeCell ref="E77:F77"/>
    <mergeCell ref="E82:F82"/>
    <mergeCell ref="E83:F83"/>
    <mergeCell ref="E84:F84"/>
    <mergeCell ref="E81:F81"/>
    <mergeCell ref="E110:F110"/>
    <mergeCell ref="E70:F70"/>
    <mergeCell ref="B58:B59"/>
    <mergeCell ref="D56:D57"/>
    <mergeCell ref="D58:D59"/>
    <mergeCell ref="V56:V57"/>
    <mergeCell ref="U56:U57"/>
    <mergeCell ref="T56:T57"/>
    <mergeCell ref="V53:V54"/>
    <mergeCell ref="T45:T46"/>
    <mergeCell ref="T47:T48"/>
    <mergeCell ref="T49:T50"/>
    <mergeCell ref="T51:T52"/>
    <mergeCell ref="T53:T54"/>
    <mergeCell ref="U51:U52"/>
    <mergeCell ref="U53:U54"/>
    <mergeCell ref="V45:V46"/>
    <mergeCell ref="V47:V48"/>
    <mergeCell ref="V49:V50"/>
    <mergeCell ref="V51:V52"/>
    <mergeCell ref="V43:V44"/>
    <mergeCell ref="A45:A46"/>
    <mergeCell ref="A47:A48"/>
    <mergeCell ref="A49:A50"/>
    <mergeCell ref="A51:A52"/>
    <mergeCell ref="C45:C46"/>
    <mergeCell ref="B45:B46"/>
    <mergeCell ref="B47:B48"/>
    <mergeCell ref="D49:D50"/>
    <mergeCell ref="D45:D46"/>
    <mergeCell ref="D47:D48"/>
    <mergeCell ref="C49:C50"/>
    <mergeCell ref="C51:C52"/>
    <mergeCell ref="B49:B50"/>
    <mergeCell ref="B51:B52"/>
    <mergeCell ref="D51:D52"/>
    <mergeCell ref="C47:C48"/>
    <mergeCell ref="T37:T38"/>
    <mergeCell ref="S41:S42"/>
    <mergeCell ref="S39:S40"/>
    <mergeCell ref="S51:S52"/>
    <mergeCell ref="U43:U44"/>
    <mergeCell ref="T43:T44"/>
    <mergeCell ref="U45:U46"/>
    <mergeCell ref="U47:U48"/>
    <mergeCell ref="U49:U50"/>
    <mergeCell ref="D37:D38"/>
    <mergeCell ref="S33:S34"/>
    <mergeCell ref="D35:D36"/>
    <mergeCell ref="C35:C36"/>
    <mergeCell ref="V35:V36"/>
    <mergeCell ref="T41:T42"/>
    <mergeCell ref="V41:V42"/>
    <mergeCell ref="U41:U42"/>
    <mergeCell ref="U29:U30"/>
    <mergeCell ref="V29:V30"/>
    <mergeCell ref="V33:V34"/>
    <mergeCell ref="U33:U34"/>
    <mergeCell ref="T29:T30"/>
    <mergeCell ref="T31:T32"/>
    <mergeCell ref="T33:T34"/>
    <mergeCell ref="U35:U36"/>
    <mergeCell ref="T35:T36"/>
    <mergeCell ref="T39:T40"/>
    <mergeCell ref="U39:U40"/>
    <mergeCell ref="V37:V38"/>
    <mergeCell ref="V39:V40"/>
    <mergeCell ref="U37:U38"/>
    <mergeCell ref="V31:V32"/>
    <mergeCell ref="U31:U32"/>
    <mergeCell ref="V21:V22"/>
    <mergeCell ref="U25:U26"/>
    <mergeCell ref="V25:V26"/>
    <mergeCell ref="V23:V24"/>
    <mergeCell ref="U21:U22"/>
    <mergeCell ref="U23:U24"/>
    <mergeCell ref="T27:T28"/>
    <mergeCell ref="T25:T26"/>
    <mergeCell ref="T23:T24"/>
    <mergeCell ref="V27:V28"/>
    <mergeCell ref="T21:T22"/>
    <mergeCell ref="U27:U28"/>
    <mergeCell ref="B3:B4"/>
    <mergeCell ref="B5:B6"/>
    <mergeCell ref="C7:C8"/>
    <mergeCell ref="C9:C10"/>
    <mergeCell ref="S3:S4"/>
    <mergeCell ref="S5:S6"/>
    <mergeCell ref="D3:D4"/>
    <mergeCell ref="B13:B14"/>
    <mergeCell ref="T13:T14"/>
    <mergeCell ref="B7:B8"/>
    <mergeCell ref="B9:B10"/>
    <mergeCell ref="C15:C16"/>
    <mergeCell ref="D19:D20"/>
    <mergeCell ref="D11:D12"/>
    <mergeCell ref="D15:D16"/>
    <mergeCell ref="S11:S12"/>
    <mergeCell ref="S13:S14"/>
    <mergeCell ref="A11:A12"/>
    <mergeCell ref="B11:B12"/>
    <mergeCell ref="A15:A16"/>
    <mergeCell ref="B15:B16"/>
    <mergeCell ref="A13:A14"/>
    <mergeCell ref="D13:D14"/>
    <mergeCell ref="C13:C14"/>
    <mergeCell ref="A17:A18"/>
    <mergeCell ref="B17:B18"/>
    <mergeCell ref="C17:C18"/>
    <mergeCell ref="D17:D18"/>
    <mergeCell ref="K18:L18"/>
    <mergeCell ref="A3:A4"/>
    <mergeCell ref="A7:A8"/>
    <mergeCell ref="A9:A10"/>
    <mergeCell ref="A5:A6"/>
    <mergeCell ref="C11:C12"/>
    <mergeCell ref="C3:C4"/>
    <mergeCell ref="C5:C6"/>
    <mergeCell ref="V3:V4"/>
    <mergeCell ref="V5:V6"/>
    <mergeCell ref="U3:U4"/>
    <mergeCell ref="T3:T4"/>
    <mergeCell ref="D9:D10"/>
    <mergeCell ref="D5:D6"/>
    <mergeCell ref="U5:U6"/>
    <mergeCell ref="T5:T6"/>
    <mergeCell ref="U9:U10"/>
    <mergeCell ref="T7:T8"/>
    <mergeCell ref="T9:T10"/>
    <mergeCell ref="V7:V8"/>
    <mergeCell ref="U7:U8"/>
    <mergeCell ref="V9:V10"/>
    <mergeCell ref="D7:D8"/>
    <mergeCell ref="U11:U12"/>
    <mergeCell ref="T11:T12"/>
    <mergeCell ref="V11:V12"/>
    <mergeCell ref="U19:U20"/>
    <mergeCell ref="V13:V14"/>
    <mergeCell ref="U17:U18"/>
    <mergeCell ref="U15:U16"/>
    <mergeCell ref="V15:V16"/>
    <mergeCell ref="V17:V18"/>
    <mergeCell ref="V19:V20"/>
    <mergeCell ref="U13:U14"/>
    <mergeCell ref="T17:T18"/>
    <mergeCell ref="T19:T20"/>
    <mergeCell ref="T15:T16"/>
    <mergeCell ref="A43:A44"/>
    <mergeCell ref="B41:B42"/>
    <mergeCell ref="B43:B44"/>
    <mergeCell ref="D39:D40"/>
    <mergeCell ref="C41:C42"/>
    <mergeCell ref="D41:D42"/>
    <mergeCell ref="C39:C40"/>
    <mergeCell ref="D43:D44"/>
    <mergeCell ref="C43:C44"/>
    <mergeCell ref="A41:A42"/>
    <mergeCell ref="B39:B40"/>
    <mergeCell ref="A39:A40"/>
    <mergeCell ref="B37:B38"/>
    <mergeCell ref="C19:C20"/>
    <mergeCell ref="A19:A20"/>
    <mergeCell ref="B19:B20"/>
    <mergeCell ref="C37:C38"/>
    <mergeCell ref="A37:A38"/>
    <mergeCell ref="A35:A36"/>
    <mergeCell ref="B29:B30"/>
    <mergeCell ref="B33:B34"/>
    <mergeCell ref="A29:A30"/>
    <mergeCell ref="A31:A32"/>
    <mergeCell ref="A33:A34"/>
    <mergeCell ref="B27:B28"/>
    <mergeCell ref="A23:A24"/>
    <mergeCell ref="C23:C24"/>
    <mergeCell ref="C25:C26"/>
    <mergeCell ref="D21:D22"/>
    <mergeCell ref="D29:D30"/>
    <mergeCell ref="B21:B22"/>
    <mergeCell ref="A25:A26"/>
    <mergeCell ref="A21:A22"/>
    <mergeCell ref="D27:D28"/>
    <mergeCell ref="A27:A28"/>
    <mergeCell ref="D33:D34"/>
    <mergeCell ref="C31:C32"/>
    <mergeCell ref="D31:D32"/>
    <mergeCell ref="C27:C28"/>
    <mergeCell ref="C29:C30"/>
    <mergeCell ref="C33:C34"/>
    <mergeCell ref="B23:B24"/>
    <mergeCell ref="B25:B26"/>
    <mergeCell ref="B31:B32"/>
    <mergeCell ref="B35:B36"/>
    <mergeCell ref="C21:C22"/>
    <mergeCell ref="J64:K64"/>
    <mergeCell ref="L62:M63"/>
    <mergeCell ref="L64:M64"/>
    <mergeCell ref="S43:S44"/>
    <mergeCell ref="S56:S57"/>
    <mergeCell ref="S53:S54"/>
    <mergeCell ref="S29:S30"/>
    <mergeCell ref="S37:S38"/>
    <mergeCell ref="S35:S36"/>
    <mergeCell ref="S31:S32"/>
    <mergeCell ref="J62:K63"/>
    <mergeCell ref="D53:D54"/>
    <mergeCell ref="C53:C54"/>
    <mergeCell ref="S27:S28"/>
    <mergeCell ref="S23:S24"/>
    <mergeCell ref="S25:S26"/>
    <mergeCell ref="D23:D24"/>
    <mergeCell ref="D25:D26"/>
    <mergeCell ref="S21:S22"/>
    <mergeCell ref="C56:C57"/>
    <mergeCell ref="C58:C59"/>
    <mergeCell ref="B56:B57"/>
    <mergeCell ref="E1:R1"/>
    <mergeCell ref="S15:S16"/>
    <mergeCell ref="S7:S8"/>
    <mergeCell ref="S9:S10"/>
    <mergeCell ref="S45:S46"/>
    <mergeCell ref="S47:S48"/>
    <mergeCell ref="S49:S50"/>
    <mergeCell ref="J56:M57"/>
    <mergeCell ref="S17:S18"/>
    <mergeCell ref="S19:S20"/>
    <mergeCell ref="A53:A54"/>
    <mergeCell ref="E130:F130"/>
    <mergeCell ref="E131:F131"/>
    <mergeCell ref="E121:F121"/>
    <mergeCell ref="E122:F122"/>
    <mergeCell ref="E123:F123"/>
    <mergeCell ref="E124:F124"/>
    <mergeCell ref="E125:F125"/>
    <mergeCell ref="E126:F126"/>
    <mergeCell ref="E127:F127"/>
    <mergeCell ref="E128:F128"/>
    <mergeCell ref="E129:F129"/>
    <mergeCell ref="E113:F113"/>
    <mergeCell ref="E114:F114"/>
    <mergeCell ref="E115:F115"/>
    <mergeCell ref="E116:F116"/>
    <mergeCell ref="E117:F117"/>
    <mergeCell ref="E118:F118"/>
    <mergeCell ref="E119:F119"/>
    <mergeCell ref="E120:F120"/>
    <mergeCell ref="E68:F68"/>
    <mergeCell ref="B53:B54"/>
    <mergeCell ref="A56:A57"/>
    <mergeCell ref="A58:A59"/>
  </mergeCells>
  <phoneticPr fontId="3"/>
  <conditionalFormatting sqref="E5 E8 F7">
    <cfRule type="expression" dxfId="655" priority="416">
      <formula>COUNTBLANK(E5)=1</formula>
    </cfRule>
  </conditionalFormatting>
  <conditionalFormatting sqref="E6">
    <cfRule type="expression" dxfId="654" priority="413">
      <formula>E5&lt;E8</formula>
    </cfRule>
    <cfRule type="expression" dxfId="653" priority="415">
      <formula>COUNTBLANK(E5)=1</formula>
    </cfRule>
  </conditionalFormatting>
  <conditionalFormatting sqref="E7">
    <cfRule type="expression" dxfId="652" priority="412">
      <formula>E5&gt;E8</formula>
    </cfRule>
    <cfRule type="expression" dxfId="651" priority="414">
      <formula>COUNTBLANK(E8)=1</formula>
    </cfRule>
  </conditionalFormatting>
  <conditionalFormatting sqref="F6">
    <cfRule type="expression" dxfId="650" priority="407">
      <formula>F7&lt;F3</formula>
    </cfRule>
    <cfRule type="expression" dxfId="649" priority="411">
      <formula>COUNTBLANK(F7)=1</formula>
    </cfRule>
  </conditionalFormatting>
  <conditionalFormatting sqref="F3">
    <cfRule type="expression" dxfId="648" priority="410">
      <formula>COUNTBLANK(F3)=1</formula>
    </cfRule>
  </conditionalFormatting>
  <conditionalFormatting sqref="F4">
    <cfRule type="expression" dxfId="647" priority="404">
      <formula>F3&lt;F7</formula>
    </cfRule>
    <cfRule type="expression" dxfId="646" priority="409">
      <formula>COUNTBLANK(F3)=1</formula>
    </cfRule>
  </conditionalFormatting>
  <conditionalFormatting sqref="E4">
    <cfRule type="expression" dxfId="645" priority="403">
      <formula>F3&lt;F7</formula>
    </cfRule>
    <cfRule type="expression" dxfId="644" priority="408">
      <formula>COUNTBLANK(F3)=1</formula>
    </cfRule>
  </conditionalFormatting>
  <conditionalFormatting sqref="F5">
    <cfRule type="expression" dxfId="643" priority="405">
      <formula>COUNTBLANK(F7)=1</formula>
    </cfRule>
    <cfRule type="expression" dxfId="642" priority="406">
      <formula>F7&lt;F3</formula>
    </cfRule>
  </conditionalFormatting>
  <conditionalFormatting sqref="E19 E22 F21">
    <cfRule type="expression" dxfId="641" priority="402">
      <formula>COUNTBLANK(E19)=1</formula>
    </cfRule>
  </conditionalFormatting>
  <conditionalFormatting sqref="E20">
    <cfRule type="expression" dxfId="640" priority="399">
      <formula>E19&lt;E22</formula>
    </cfRule>
    <cfRule type="expression" dxfId="639" priority="401">
      <formula>COUNTBLANK(E19)=1</formula>
    </cfRule>
  </conditionalFormatting>
  <conditionalFormatting sqref="E21">
    <cfRule type="expression" dxfId="638" priority="398">
      <formula>E19&gt;E22</formula>
    </cfRule>
    <cfRule type="expression" dxfId="637" priority="400">
      <formula>COUNTBLANK(E22)=1</formula>
    </cfRule>
  </conditionalFormatting>
  <conditionalFormatting sqref="F20">
    <cfRule type="expression" dxfId="636" priority="393">
      <formula>F21&lt;F17</formula>
    </cfRule>
    <cfRule type="expression" dxfId="635" priority="397">
      <formula>COUNTBLANK(F21)=1</formula>
    </cfRule>
  </conditionalFormatting>
  <conditionalFormatting sqref="F17">
    <cfRule type="expression" dxfId="634" priority="396">
      <formula>COUNTBLANK(F17)=1</formula>
    </cfRule>
  </conditionalFormatting>
  <conditionalFormatting sqref="F18">
    <cfRule type="expression" dxfId="633" priority="390">
      <formula>F17&lt;F21</formula>
    </cfRule>
    <cfRule type="expression" dxfId="632" priority="395">
      <formula>COUNTBLANK(F17)=1</formula>
    </cfRule>
  </conditionalFormatting>
  <conditionalFormatting sqref="E18">
    <cfRule type="expression" dxfId="631" priority="389">
      <formula>F17&lt;F21</formula>
    </cfRule>
    <cfRule type="expression" dxfId="630" priority="394">
      <formula>COUNTBLANK(F17)=1</formula>
    </cfRule>
  </conditionalFormatting>
  <conditionalFormatting sqref="F19">
    <cfRule type="expression" dxfId="629" priority="391">
      <formula>COUNTBLANK(F21)=1</formula>
    </cfRule>
    <cfRule type="expression" dxfId="628" priority="392">
      <formula>F21&lt;F17</formula>
    </cfRule>
  </conditionalFormatting>
  <conditionalFormatting sqref="E31 E34 F33">
    <cfRule type="expression" dxfId="627" priority="388">
      <formula>COUNTBLANK(E31)=1</formula>
    </cfRule>
  </conditionalFormatting>
  <conditionalFormatting sqref="E32">
    <cfRule type="expression" dxfId="626" priority="385">
      <formula>E31&lt;E34</formula>
    </cfRule>
    <cfRule type="expression" dxfId="625" priority="387">
      <formula>COUNTBLANK(E31)=1</formula>
    </cfRule>
  </conditionalFormatting>
  <conditionalFormatting sqref="E33">
    <cfRule type="expression" dxfId="624" priority="384">
      <formula>E31&gt;E34</formula>
    </cfRule>
    <cfRule type="expression" dxfId="623" priority="386">
      <formula>COUNTBLANK(E34)=1</formula>
    </cfRule>
  </conditionalFormatting>
  <conditionalFormatting sqref="F32">
    <cfRule type="expression" dxfId="622" priority="379">
      <formula>F33&lt;F29</formula>
    </cfRule>
    <cfRule type="expression" dxfId="621" priority="383">
      <formula>COUNTBLANK(F33)=1</formula>
    </cfRule>
  </conditionalFormatting>
  <conditionalFormatting sqref="F29">
    <cfRule type="expression" dxfId="620" priority="382">
      <formula>COUNTBLANK(F29)=1</formula>
    </cfRule>
  </conditionalFormatting>
  <conditionalFormatting sqref="F30">
    <cfRule type="expression" dxfId="619" priority="376">
      <formula>F29&lt;F33</formula>
    </cfRule>
    <cfRule type="expression" dxfId="618" priority="381">
      <formula>COUNTBLANK(F29)=1</formula>
    </cfRule>
  </conditionalFormatting>
  <conditionalFormatting sqref="E30">
    <cfRule type="expression" dxfId="617" priority="375">
      <formula>F29&lt;F33</formula>
    </cfRule>
    <cfRule type="expression" dxfId="616" priority="380">
      <formula>COUNTBLANK(F29)=1</formula>
    </cfRule>
  </conditionalFormatting>
  <conditionalFormatting sqref="F31">
    <cfRule type="expression" dxfId="615" priority="377">
      <formula>COUNTBLANK(F33)=1</formula>
    </cfRule>
    <cfRule type="expression" dxfId="614" priority="378">
      <formula>F33&lt;F29</formula>
    </cfRule>
  </conditionalFormatting>
  <conditionalFormatting sqref="E43 E46 F45">
    <cfRule type="expression" dxfId="613" priority="374">
      <formula>COUNTBLANK(E43)=1</formula>
    </cfRule>
  </conditionalFormatting>
  <conditionalFormatting sqref="E44">
    <cfRule type="expression" dxfId="612" priority="371">
      <formula>E43&lt;E46</formula>
    </cfRule>
    <cfRule type="expression" dxfId="611" priority="373">
      <formula>COUNTBLANK(E43)=1</formula>
    </cfRule>
  </conditionalFormatting>
  <conditionalFormatting sqref="E45">
    <cfRule type="expression" dxfId="610" priority="370">
      <formula>E43&gt;E46</formula>
    </cfRule>
    <cfRule type="expression" dxfId="609" priority="372">
      <formula>COUNTBLANK(E46)=1</formula>
    </cfRule>
  </conditionalFormatting>
  <conditionalFormatting sqref="F44">
    <cfRule type="expression" dxfId="608" priority="365">
      <formula>F45&lt;F41</formula>
    </cfRule>
    <cfRule type="expression" dxfId="607" priority="369">
      <formula>COUNTBLANK(F45)=1</formula>
    </cfRule>
  </conditionalFormatting>
  <conditionalFormatting sqref="F41">
    <cfRule type="expression" dxfId="606" priority="368">
      <formula>COUNTBLANK(F41)=1</formula>
    </cfRule>
  </conditionalFormatting>
  <conditionalFormatting sqref="F42">
    <cfRule type="expression" dxfId="605" priority="362">
      <formula>F41&lt;F45</formula>
    </cfRule>
    <cfRule type="expression" dxfId="604" priority="367">
      <formula>COUNTBLANK(F41)=1</formula>
    </cfRule>
  </conditionalFormatting>
  <conditionalFormatting sqref="E42">
    <cfRule type="expression" dxfId="603" priority="361">
      <formula>F41&lt;F45</formula>
    </cfRule>
    <cfRule type="expression" dxfId="602" priority="366">
      <formula>COUNTBLANK(F41)=1</formula>
    </cfRule>
  </conditionalFormatting>
  <conditionalFormatting sqref="F43">
    <cfRule type="expression" dxfId="601" priority="363">
      <formula>COUNTBLANK(F45)=1</formula>
    </cfRule>
    <cfRule type="expression" dxfId="600" priority="364">
      <formula>F45&lt;F41</formula>
    </cfRule>
  </conditionalFormatting>
  <conditionalFormatting sqref="F28 F24">
    <cfRule type="expression" dxfId="599" priority="360">
      <formula>COUNTBLANK(F24)=1</formula>
    </cfRule>
  </conditionalFormatting>
  <conditionalFormatting sqref="E23 E26">
    <cfRule type="expression" dxfId="598" priority="359">
      <formula>COUNTBLANK(E23)=1</formula>
    </cfRule>
  </conditionalFormatting>
  <conditionalFormatting sqref="E24">
    <cfRule type="expression" dxfId="597" priority="356">
      <formula>E23&lt;E26</formula>
    </cfRule>
    <cfRule type="expression" dxfId="596" priority="358">
      <formula>COUNTBLANK(E23)=1</formula>
    </cfRule>
  </conditionalFormatting>
  <conditionalFormatting sqref="E25">
    <cfRule type="expression" dxfId="595" priority="355">
      <formula>E23&gt;E26</formula>
    </cfRule>
    <cfRule type="expression" dxfId="594" priority="357">
      <formula>COUNTBLANK(E26)=1</formula>
    </cfRule>
  </conditionalFormatting>
  <conditionalFormatting sqref="F27">
    <cfRule type="expression" dxfId="593" priority="353">
      <formula>F24&gt;F28</formula>
    </cfRule>
    <cfRule type="expression" dxfId="592" priority="354">
      <formula>COUNTBLANK(F28)=1</formula>
    </cfRule>
  </conditionalFormatting>
  <conditionalFormatting sqref="E27">
    <cfRule type="expression" dxfId="591" priority="351">
      <formula>F28&lt;F24</formula>
    </cfRule>
    <cfRule type="expression" dxfId="590" priority="352">
      <formula>COUNTBLANK(F28)=1</formula>
    </cfRule>
  </conditionalFormatting>
  <conditionalFormatting sqref="F24">
    <cfRule type="expression" dxfId="589" priority="350">
      <formula>COUNTBLANK(F24)=1</formula>
    </cfRule>
  </conditionalFormatting>
  <conditionalFormatting sqref="F26">
    <cfRule type="expression" dxfId="588" priority="346">
      <formula>COUNTBLANK(F24)=1</formula>
    </cfRule>
    <cfRule type="expression" dxfId="587" priority="347">
      <formula>F24&lt;F28</formula>
    </cfRule>
  </conditionalFormatting>
  <conditionalFormatting sqref="F40 F36">
    <cfRule type="expression" dxfId="586" priority="345">
      <formula>COUNTBLANK(F36)=1</formula>
    </cfRule>
  </conditionalFormatting>
  <conditionalFormatting sqref="E35 E38">
    <cfRule type="expression" dxfId="585" priority="344">
      <formula>COUNTBLANK(E35)=1</formula>
    </cfRule>
  </conditionalFormatting>
  <conditionalFormatting sqref="E36">
    <cfRule type="expression" dxfId="584" priority="341">
      <formula>E35&lt;E38</formula>
    </cfRule>
    <cfRule type="expression" dxfId="583" priority="343">
      <formula>COUNTBLANK(E35)=1</formula>
    </cfRule>
  </conditionalFormatting>
  <conditionalFormatting sqref="E37">
    <cfRule type="expression" dxfId="582" priority="340">
      <formula>E35&gt;E38</formula>
    </cfRule>
    <cfRule type="expression" dxfId="581" priority="342">
      <formula>COUNTBLANK(E38)=1</formula>
    </cfRule>
  </conditionalFormatting>
  <conditionalFormatting sqref="F39">
    <cfRule type="expression" dxfId="580" priority="338">
      <formula>F36&gt;F40</formula>
    </cfRule>
    <cfRule type="expression" dxfId="579" priority="339">
      <formula>COUNTBLANK(F40)=1</formula>
    </cfRule>
  </conditionalFormatting>
  <conditionalFormatting sqref="E39">
    <cfRule type="expression" dxfId="578" priority="336">
      <formula>F40&lt;F36</formula>
    </cfRule>
    <cfRule type="expression" dxfId="577" priority="337">
      <formula>COUNTBLANK(F40)=1</formula>
    </cfRule>
  </conditionalFormatting>
  <conditionalFormatting sqref="F36">
    <cfRule type="expression" dxfId="576" priority="335">
      <formula>COUNTBLANK(F36)=1</formula>
    </cfRule>
  </conditionalFormatting>
  <conditionalFormatting sqref="F37">
    <cfRule type="expression" dxfId="575" priority="333">
      <formula>F36&lt;F40</formula>
    </cfRule>
    <cfRule type="expression" dxfId="574" priority="334">
      <formula>COUNTBLANK(F36)=1</formula>
    </cfRule>
  </conditionalFormatting>
  <conditionalFormatting sqref="F38">
    <cfRule type="expression" dxfId="573" priority="331">
      <formula>COUNTBLANK(F36)=1</formula>
    </cfRule>
    <cfRule type="expression" dxfId="572" priority="332">
      <formula>F36&lt;F40</formula>
    </cfRule>
  </conditionalFormatting>
  <conditionalFormatting sqref="F52 F48">
    <cfRule type="expression" dxfId="571" priority="330">
      <formula>COUNTBLANK(F48)=1</formula>
    </cfRule>
  </conditionalFormatting>
  <conditionalFormatting sqref="E47 E50">
    <cfRule type="expression" dxfId="570" priority="329">
      <formula>COUNTBLANK(E47)=1</formula>
    </cfRule>
  </conditionalFormatting>
  <conditionalFormatting sqref="E48">
    <cfRule type="expression" dxfId="569" priority="326">
      <formula>E47&lt;E50</formula>
    </cfRule>
    <cfRule type="expression" dxfId="568" priority="328">
      <formula>COUNTBLANK(E47)=1</formula>
    </cfRule>
  </conditionalFormatting>
  <conditionalFormatting sqref="E49">
    <cfRule type="expression" dxfId="567" priority="325">
      <formula>E47&gt;E50</formula>
    </cfRule>
    <cfRule type="expression" dxfId="566" priority="327">
      <formula>COUNTBLANK(E50)=1</formula>
    </cfRule>
  </conditionalFormatting>
  <conditionalFormatting sqref="F51">
    <cfRule type="expression" dxfId="565" priority="323">
      <formula>F48&gt;F52</formula>
    </cfRule>
    <cfRule type="expression" dxfId="564" priority="324">
      <formula>COUNTBLANK(F52)=1</formula>
    </cfRule>
  </conditionalFormatting>
  <conditionalFormatting sqref="E51">
    <cfRule type="expression" dxfId="563" priority="321">
      <formula>F52&lt;F48</formula>
    </cfRule>
    <cfRule type="expression" dxfId="562" priority="322">
      <formula>COUNTBLANK(F52)=1</formula>
    </cfRule>
  </conditionalFormatting>
  <conditionalFormatting sqref="F48">
    <cfRule type="expression" dxfId="561" priority="320">
      <formula>COUNTBLANK(F48)=1</formula>
    </cfRule>
  </conditionalFormatting>
  <conditionalFormatting sqref="F49">
    <cfRule type="expression" dxfId="560" priority="318">
      <formula>F48&lt;F52</formula>
    </cfRule>
    <cfRule type="expression" dxfId="559" priority="319">
      <formula>COUNTBLANK(F48)=1</formula>
    </cfRule>
  </conditionalFormatting>
  <conditionalFormatting sqref="F50">
    <cfRule type="expression" dxfId="558" priority="316">
      <formula>COUNTBLANK(F48)=1</formula>
    </cfRule>
    <cfRule type="expression" dxfId="557" priority="317">
      <formula>F48&lt;F52</formula>
    </cfRule>
  </conditionalFormatting>
  <conditionalFormatting sqref="G13">
    <cfRule type="expression" dxfId="556" priority="305">
      <formula>COUNTBLANK(G13)=1</formula>
    </cfRule>
  </conditionalFormatting>
  <conditionalFormatting sqref="G12">
    <cfRule type="expression" dxfId="555" priority="290">
      <formula>G4&gt;G13</formula>
    </cfRule>
    <cfRule type="expression" dxfId="554" priority="304">
      <formula>COUNTBLANK(G13)=1</formula>
    </cfRule>
  </conditionalFormatting>
  <conditionalFormatting sqref="G4">
    <cfRule type="expression" dxfId="553" priority="303">
      <formula>COUNTBLANK(G4)=1</formula>
    </cfRule>
  </conditionalFormatting>
  <conditionalFormatting sqref="G9:G12">
    <cfRule type="expression" dxfId="552" priority="302">
      <formula>COUNTBLANK($G$14)=1</formula>
    </cfRule>
  </conditionalFormatting>
  <conditionalFormatting sqref="G5">
    <cfRule type="expression" dxfId="551" priority="297">
      <formula>G4&lt;G13</formula>
    </cfRule>
    <cfRule type="expression" dxfId="550" priority="301">
      <formula>COUNTBLANK(G4)=1</formula>
    </cfRule>
  </conditionalFormatting>
  <conditionalFormatting sqref="G6">
    <cfRule type="expression" dxfId="549" priority="296">
      <formula>G4&lt;G13</formula>
    </cfRule>
    <cfRule type="expression" dxfId="548" priority="300">
      <formula>COUNTBLANK(G4)=1</formula>
    </cfRule>
  </conditionalFormatting>
  <conditionalFormatting sqref="G7">
    <cfRule type="expression" dxfId="547" priority="295">
      <formula>G4&lt;G13</formula>
    </cfRule>
    <cfRule type="expression" dxfId="546" priority="299">
      <formula>COUNTBLANK(G4)=1</formula>
    </cfRule>
  </conditionalFormatting>
  <conditionalFormatting sqref="G8">
    <cfRule type="expression" dxfId="545" priority="294">
      <formula>G4&lt;G13</formula>
    </cfRule>
    <cfRule type="expression" dxfId="544" priority="298">
      <formula>COUNTBLANK(G4)=1</formula>
    </cfRule>
  </conditionalFormatting>
  <conditionalFormatting sqref="G9">
    <cfRule type="expression" dxfId="543" priority="293">
      <formula>G4&gt;G13</formula>
    </cfRule>
  </conditionalFormatting>
  <conditionalFormatting sqref="G10">
    <cfRule type="expression" dxfId="542" priority="292">
      <formula>G4&gt;G13</formula>
    </cfRule>
  </conditionalFormatting>
  <conditionalFormatting sqref="G11">
    <cfRule type="expression" dxfId="541" priority="291">
      <formula>G4&gt;G13</formula>
    </cfRule>
  </conditionalFormatting>
  <conditionalFormatting sqref="G27 G18">
    <cfRule type="expression" dxfId="540" priority="289">
      <formula>COUNTBLANK(G18)=1</formula>
    </cfRule>
  </conditionalFormatting>
  <conditionalFormatting sqref="G18">
    <cfRule type="expression" dxfId="539" priority="287">
      <formula>COUNTBLANK(G18)=1</formula>
    </cfRule>
  </conditionalFormatting>
  <conditionalFormatting sqref="G19">
    <cfRule type="expression" dxfId="538" priority="281">
      <formula>G18&lt;G27</formula>
    </cfRule>
    <cfRule type="expression" dxfId="537" priority="285">
      <formula>COUNTBLANK(G18)=1</formula>
    </cfRule>
  </conditionalFormatting>
  <conditionalFormatting sqref="G20">
    <cfRule type="expression" dxfId="536" priority="280">
      <formula>G18&lt;G27</formula>
    </cfRule>
    <cfRule type="expression" dxfId="535" priority="284">
      <formula>COUNTBLANK(G18)=1</formula>
    </cfRule>
  </conditionalFormatting>
  <conditionalFormatting sqref="G21">
    <cfRule type="expression" dxfId="534" priority="279">
      <formula>G18&lt;G27</formula>
    </cfRule>
    <cfRule type="expression" dxfId="533" priority="283">
      <formula>COUNTBLANK(G18)=1</formula>
    </cfRule>
  </conditionalFormatting>
  <conditionalFormatting sqref="G22">
    <cfRule type="expression" dxfId="532" priority="278">
      <formula>G18&lt;G27</formula>
    </cfRule>
    <cfRule type="expression" dxfId="531" priority="282">
      <formula>COUNTBLANK(G18)=1</formula>
    </cfRule>
  </conditionalFormatting>
  <conditionalFormatting sqref="G39 G30">
    <cfRule type="expression" dxfId="530" priority="273">
      <formula>COUNTBLANK(G30)=1</formula>
    </cfRule>
  </conditionalFormatting>
  <conditionalFormatting sqref="G30">
    <cfRule type="expression" dxfId="529" priority="271">
      <formula>COUNTBLANK(G30)=1</formula>
    </cfRule>
  </conditionalFormatting>
  <conditionalFormatting sqref="G31">
    <cfRule type="expression" dxfId="528" priority="265">
      <formula>G30&lt;G39</formula>
    </cfRule>
    <cfRule type="expression" dxfId="527" priority="269">
      <formula>COUNTBLANK(G30)=1</formula>
    </cfRule>
  </conditionalFormatting>
  <conditionalFormatting sqref="G32">
    <cfRule type="expression" dxfId="526" priority="264">
      <formula>G30&lt;G39</formula>
    </cfRule>
    <cfRule type="expression" dxfId="525" priority="268">
      <formula>COUNTBLANK(G30)=1</formula>
    </cfRule>
  </conditionalFormatting>
  <conditionalFormatting sqref="G33">
    <cfRule type="expression" dxfId="524" priority="263">
      <formula>G30&lt;G39</formula>
    </cfRule>
    <cfRule type="expression" dxfId="523" priority="267">
      <formula>COUNTBLANK(G30)=1</formula>
    </cfRule>
  </conditionalFormatting>
  <conditionalFormatting sqref="G34">
    <cfRule type="expression" dxfId="522" priority="262">
      <formula>G30&lt;G39</formula>
    </cfRule>
    <cfRule type="expression" dxfId="521" priority="266">
      <formula>COUNTBLANK(G30)=1</formula>
    </cfRule>
  </conditionalFormatting>
  <conditionalFormatting sqref="G51 G42">
    <cfRule type="expression" dxfId="520" priority="257">
      <formula>COUNTBLANK(G42)=1</formula>
    </cfRule>
  </conditionalFormatting>
  <conditionalFormatting sqref="G42">
    <cfRule type="expression" dxfId="519" priority="255">
      <formula>COUNTBLANK(G42)=1</formula>
    </cfRule>
  </conditionalFormatting>
  <conditionalFormatting sqref="G43">
    <cfRule type="expression" dxfId="518" priority="249">
      <formula>G42&lt;G51</formula>
    </cfRule>
    <cfRule type="expression" dxfId="517" priority="253">
      <formula>COUNTBLANK(G42)=1</formula>
    </cfRule>
  </conditionalFormatting>
  <conditionalFormatting sqref="G44">
    <cfRule type="expression" dxfId="516" priority="248">
      <formula>G42&lt;G51</formula>
    </cfRule>
    <cfRule type="expression" dxfId="515" priority="252">
      <formula>COUNTBLANK(G42)=1</formula>
    </cfRule>
  </conditionalFormatting>
  <conditionalFormatting sqref="G45">
    <cfRule type="expression" dxfId="514" priority="247">
      <formula>G42&lt;G51</formula>
    </cfRule>
    <cfRule type="expression" dxfId="513" priority="251">
      <formula>COUNTBLANK(G42)=1</formula>
    </cfRule>
  </conditionalFormatting>
  <conditionalFormatting sqref="G46">
    <cfRule type="expression" dxfId="512" priority="246">
      <formula>G42&lt;G51</formula>
    </cfRule>
    <cfRule type="expression" dxfId="511" priority="250">
      <formula>COUNTBLANK(G42)=1</formula>
    </cfRule>
  </conditionalFormatting>
  <conditionalFormatting sqref="Q3 Q7 R5 R8">
    <cfRule type="expression" dxfId="510" priority="241">
      <formula>COUNTBLANK(Q3)=1</formula>
    </cfRule>
  </conditionalFormatting>
  <conditionalFormatting sqref="R6">
    <cfRule type="expression" dxfId="509" priority="238">
      <formula>R5&lt;R8</formula>
    </cfRule>
    <cfRule type="expression" dxfId="508" priority="240">
      <formula>COUNTBLANK(R5)=1</formula>
    </cfRule>
  </conditionalFormatting>
  <conditionalFormatting sqref="R7">
    <cfRule type="expression" dxfId="507" priority="237">
      <formula>R8&lt;R5</formula>
    </cfRule>
    <cfRule type="expression" dxfId="506" priority="239">
      <formula>COUNTBLANK(R5)=1</formula>
    </cfRule>
  </conditionalFormatting>
  <conditionalFormatting sqref="Q6">
    <cfRule type="expression" dxfId="505" priority="234">
      <formula>Q7&lt;Q3</formula>
    </cfRule>
    <cfRule type="expression" dxfId="504" priority="236">
      <formula>COUNTBLANK(Q7)=1</formula>
    </cfRule>
  </conditionalFormatting>
  <conditionalFormatting sqref="Q4">
    <cfRule type="expression" dxfId="503" priority="231">
      <formula>Q3&lt;Q7</formula>
    </cfRule>
    <cfRule type="expression" dxfId="502" priority="235">
      <formula>COUNTBLANK(Q3)=1</formula>
    </cfRule>
  </conditionalFormatting>
  <conditionalFormatting sqref="Q5">
    <cfRule type="expression" dxfId="501" priority="232">
      <formula>COUNTBLANK(Q7)=1</formula>
    </cfRule>
    <cfRule type="expression" dxfId="500" priority="233">
      <formula>Q7&lt;Q3</formula>
    </cfRule>
  </conditionalFormatting>
  <conditionalFormatting sqref="R3">
    <cfRule type="expression" dxfId="499" priority="230">
      <formula>COUNTBLANK(Q3)=1</formula>
    </cfRule>
  </conditionalFormatting>
  <conditionalFormatting sqref="Q17 Q21 R19 R22">
    <cfRule type="expression" dxfId="498" priority="229">
      <formula>COUNTBLANK(Q17)=1</formula>
    </cfRule>
  </conditionalFormatting>
  <conditionalFormatting sqref="R20">
    <cfRule type="expression" dxfId="497" priority="226">
      <formula>R19&lt;R22</formula>
    </cfRule>
    <cfRule type="expression" dxfId="496" priority="228">
      <formula>COUNTBLANK(R19)=1</formula>
    </cfRule>
  </conditionalFormatting>
  <conditionalFormatting sqref="R21">
    <cfRule type="expression" dxfId="495" priority="225">
      <formula>R22&lt;R19</formula>
    </cfRule>
    <cfRule type="expression" dxfId="494" priority="227">
      <formula>COUNTBLANK(R19)=1</formula>
    </cfRule>
  </conditionalFormatting>
  <conditionalFormatting sqref="Q20">
    <cfRule type="expression" dxfId="493" priority="222">
      <formula>Q21&lt;Q17</formula>
    </cfRule>
    <cfRule type="expression" dxfId="492" priority="224">
      <formula>COUNTBLANK(Q21)=1</formula>
    </cfRule>
  </conditionalFormatting>
  <conditionalFormatting sqref="Q18">
    <cfRule type="expression" dxfId="491" priority="219">
      <formula>Q17&lt;Q21</formula>
    </cfRule>
    <cfRule type="expression" dxfId="490" priority="223">
      <formula>COUNTBLANK(Q17)=1</formula>
    </cfRule>
  </conditionalFormatting>
  <conditionalFormatting sqref="Q19">
    <cfRule type="expression" dxfId="489" priority="220">
      <formula>COUNTBLANK(Q21)=1</formula>
    </cfRule>
    <cfRule type="expression" dxfId="488" priority="221">
      <formula>Q21&lt;Q17</formula>
    </cfRule>
  </conditionalFormatting>
  <conditionalFormatting sqref="R17">
    <cfRule type="expression" dxfId="487" priority="218">
      <formula>COUNTBLANK(Q17)=1</formula>
    </cfRule>
  </conditionalFormatting>
  <conditionalFormatting sqref="Q29 Q33 R31 R34">
    <cfRule type="expression" dxfId="486" priority="217">
      <formula>COUNTBLANK(Q29)=1</formula>
    </cfRule>
  </conditionalFormatting>
  <conditionalFormatting sqref="R32">
    <cfRule type="expression" dxfId="485" priority="214">
      <formula>R31&lt;R34</formula>
    </cfRule>
    <cfRule type="expression" dxfId="484" priority="216">
      <formula>COUNTBLANK(R31)=1</formula>
    </cfRule>
  </conditionalFormatting>
  <conditionalFormatting sqref="R33">
    <cfRule type="expression" dxfId="483" priority="213">
      <formula>R34&lt;R31</formula>
    </cfRule>
    <cfRule type="expression" dxfId="482" priority="215">
      <formula>COUNTBLANK(R31)=1</formula>
    </cfRule>
  </conditionalFormatting>
  <conditionalFormatting sqref="Q32">
    <cfRule type="expression" dxfId="481" priority="210">
      <formula>Q33&lt;Q29</formula>
    </cfRule>
    <cfRule type="expression" dxfId="480" priority="212">
      <formula>COUNTBLANK(Q33)=1</formula>
    </cfRule>
  </conditionalFormatting>
  <conditionalFormatting sqref="Q30">
    <cfRule type="expression" dxfId="479" priority="207">
      <formula>Q29&lt;Q33</formula>
    </cfRule>
    <cfRule type="expression" dxfId="478" priority="211">
      <formula>COUNTBLANK(Q29)=1</formula>
    </cfRule>
  </conditionalFormatting>
  <conditionalFormatting sqref="Q31">
    <cfRule type="expression" dxfId="477" priority="208">
      <formula>COUNTBLANK(Q33)=1</formula>
    </cfRule>
    <cfRule type="expression" dxfId="476" priority="209">
      <formula>Q33&lt;Q29</formula>
    </cfRule>
  </conditionalFormatting>
  <conditionalFormatting sqref="R29">
    <cfRule type="expression" dxfId="475" priority="206">
      <formula>COUNTBLANK(Q29)=1</formula>
    </cfRule>
  </conditionalFormatting>
  <conditionalFormatting sqref="Q28 Q24">
    <cfRule type="expression" dxfId="474" priority="205">
      <formula>COUNTBLANK(Q24)=1</formula>
    </cfRule>
  </conditionalFormatting>
  <conditionalFormatting sqref="Q24">
    <cfRule type="expression" dxfId="473" priority="204">
      <formula>COUNTBLANK(Q24)=1</formula>
    </cfRule>
  </conditionalFormatting>
  <conditionalFormatting sqref="Q24">
    <cfRule type="expression" dxfId="472" priority="203">
      <formula>COUNTBLANK(Q24)=1</formula>
    </cfRule>
  </conditionalFormatting>
  <conditionalFormatting sqref="R23 R26">
    <cfRule type="expression" dxfId="471" priority="202">
      <formula>COUNTBLANK(R23)=1</formula>
    </cfRule>
  </conditionalFormatting>
  <conditionalFormatting sqref="R24">
    <cfRule type="expression" dxfId="470" priority="199">
      <formula>R23&lt;R26</formula>
    </cfRule>
    <cfRule type="expression" dxfId="469" priority="201">
      <formula>COUNTBLANK(R23)=1</formula>
    </cfRule>
  </conditionalFormatting>
  <conditionalFormatting sqref="R25">
    <cfRule type="expression" dxfId="468" priority="198">
      <formula>R26&lt;R23</formula>
    </cfRule>
    <cfRule type="expression" dxfId="467" priority="200">
      <formula>COUNTBLANK(R23)=1</formula>
    </cfRule>
  </conditionalFormatting>
  <conditionalFormatting sqref="Q27">
    <cfRule type="expression" dxfId="466" priority="196">
      <formula>Q24&gt;Q28</formula>
    </cfRule>
    <cfRule type="expression" dxfId="465" priority="197">
      <formula>COUNTBLANK(Q28)=1</formula>
    </cfRule>
  </conditionalFormatting>
  <conditionalFormatting sqref="Q25">
    <cfRule type="expression" dxfId="464" priority="194">
      <formula>Q24&lt;Q28</formula>
    </cfRule>
    <cfRule type="expression" dxfId="463" priority="195">
      <formula>COUNTBLANK(Q24)=1</formula>
    </cfRule>
  </conditionalFormatting>
  <conditionalFormatting sqref="Q26">
    <cfRule type="expression" dxfId="462" priority="192">
      <formula>COUNTBLANK(Q24)=1</formula>
    </cfRule>
    <cfRule type="expression" dxfId="461" priority="193">
      <formula>Q24&lt;Q28</formula>
    </cfRule>
  </conditionalFormatting>
  <conditionalFormatting sqref="R28">
    <cfRule type="expression" dxfId="460" priority="191">
      <formula>COUNTBLANK(Q28)=1</formula>
    </cfRule>
  </conditionalFormatting>
  <conditionalFormatting sqref="Q40 Q36">
    <cfRule type="expression" dxfId="459" priority="190">
      <formula>COUNTBLANK(Q36)=1</formula>
    </cfRule>
  </conditionalFormatting>
  <conditionalFormatting sqref="Q36">
    <cfRule type="expression" dxfId="458" priority="189">
      <formula>COUNTBLANK(Q36)=1</formula>
    </cfRule>
  </conditionalFormatting>
  <conditionalFormatting sqref="Q36">
    <cfRule type="expression" dxfId="457" priority="188">
      <formula>COUNTBLANK(Q36)=1</formula>
    </cfRule>
  </conditionalFormatting>
  <conditionalFormatting sqref="R35 R38">
    <cfRule type="expression" dxfId="456" priority="187">
      <formula>COUNTBLANK(R35)=1</formula>
    </cfRule>
  </conditionalFormatting>
  <conditionalFormatting sqref="R36">
    <cfRule type="expression" dxfId="455" priority="184">
      <formula>R35&lt;R38</formula>
    </cfRule>
    <cfRule type="expression" dxfId="454" priority="186">
      <formula>COUNTBLANK(R35)=1</formula>
    </cfRule>
  </conditionalFormatting>
  <conditionalFormatting sqref="R37">
    <cfRule type="expression" dxfId="453" priority="183">
      <formula>R38&lt;R35</formula>
    </cfRule>
    <cfRule type="expression" dxfId="452" priority="185">
      <formula>COUNTBLANK(R35)=1</formula>
    </cfRule>
  </conditionalFormatting>
  <conditionalFormatting sqref="Q39">
    <cfRule type="expression" dxfId="451" priority="181">
      <formula>Q36&gt;Q40</formula>
    </cfRule>
    <cfRule type="expression" dxfId="450" priority="182">
      <formula>COUNTBLANK(Q40)=1</formula>
    </cfRule>
  </conditionalFormatting>
  <conditionalFormatting sqref="Q37">
    <cfRule type="expression" dxfId="449" priority="179">
      <formula>Q36&lt;Q40</formula>
    </cfRule>
    <cfRule type="expression" dxfId="448" priority="180">
      <formula>COUNTBLANK(Q36)=1</formula>
    </cfRule>
  </conditionalFormatting>
  <conditionalFormatting sqref="Q38">
    <cfRule type="expression" dxfId="447" priority="177">
      <formula>COUNTBLANK(Q36)=1</formula>
    </cfRule>
    <cfRule type="expression" dxfId="446" priority="178">
      <formula>Q36&lt;Q40</formula>
    </cfRule>
  </conditionalFormatting>
  <conditionalFormatting sqref="R40">
    <cfRule type="expression" dxfId="445" priority="176">
      <formula>COUNTBLANK(Q40)=1</formula>
    </cfRule>
  </conditionalFormatting>
  <conditionalFormatting sqref="Q54 Q50">
    <cfRule type="expression" dxfId="444" priority="175">
      <formula>COUNTBLANK(Q50)=1</formula>
    </cfRule>
  </conditionalFormatting>
  <conditionalFormatting sqref="R49 R52">
    <cfRule type="expression" dxfId="443" priority="172">
      <formula>COUNTBLANK(R49)=1</formula>
    </cfRule>
  </conditionalFormatting>
  <conditionalFormatting sqref="R50">
    <cfRule type="expression" dxfId="442" priority="169">
      <formula>R49&lt;R52</formula>
    </cfRule>
    <cfRule type="expression" dxfId="441" priority="171">
      <formula>COUNTBLANK(R49)=1</formula>
    </cfRule>
  </conditionalFormatting>
  <conditionalFormatting sqref="R51">
    <cfRule type="expression" dxfId="440" priority="168">
      <formula>R52&lt;R49</formula>
    </cfRule>
    <cfRule type="expression" dxfId="439" priority="170">
      <formula>COUNTBLANK(R49)=1</formula>
    </cfRule>
  </conditionalFormatting>
  <conditionalFormatting sqref="Q53">
    <cfRule type="expression" dxfId="438" priority="166">
      <formula>Q50&gt;Q54</formula>
    </cfRule>
    <cfRule type="expression" dxfId="437" priority="167">
      <formula>COUNTBLANK(Q54)=1</formula>
    </cfRule>
  </conditionalFormatting>
  <conditionalFormatting sqref="Q51">
    <cfRule type="expression" dxfId="436" priority="164">
      <formula>Q50&lt;Q54</formula>
    </cfRule>
    <cfRule type="expression" dxfId="435" priority="165">
      <formula>COUNTBLANK(Q50)=1</formula>
    </cfRule>
  </conditionalFormatting>
  <conditionalFormatting sqref="Q52">
    <cfRule type="expression" dxfId="434" priority="162">
      <formula>COUNTBLANK(Q50)=1</formula>
    </cfRule>
    <cfRule type="expression" dxfId="433" priority="163">
      <formula>Q50&lt;Q54</formula>
    </cfRule>
  </conditionalFormatting>
  <conditionalFormatting sqref="R54">
    <cfRule type="expression" dxfId="432" priority="161">
      <formula>COUNTBLANK(Q54)=1</formula>
    </cfRule>
  </conditionalFormatting>
  <conditionalFormatting sqref="Q15 R13 R16">
    <cfRule type="expression" dxfId="431" priority="160">
      <formula>COUNTBLANK(Q13)=1</formula>
    </cfRule>
  </conditionalFormatting>
  <conditionalFormatting sqref="R14">
    <cfRule type="expression" dxfId="430" priority="157">
      <formula>R13&lt;R16</formula>
    </cfRule>
    <cfRule type="expression" dxfId="429" priority="159">
      <formula>COUNTBLANK(R13)=1</formula>
    </cfRule>
  </conditionalFormatting>
  <conditionalFormatting sqref="R15">
    <cfRule type="expression" dxfId="428" priority="156">
      <formula>R16&lt;R13</formula>
    </cfRule>
    <cfRule type="expression" dxfId="427" priority="158">
      <formula>COUNTBLANK(R13)=1</formula>
    </cfRule>
  </conditionalFormatting>
  <conditionalFormatting sqref="Q14">
    <cfRule type="expression" dxfId="426" priority="154">
      <formula>Q15&lt;Q10</formula>
    </cfRule>
    <cfRule type="expression" dxfId="425" priority="155">
      <formula>COUNTBLANK(Q15)=1</formula>
    </cfRule>
  </conditionalFormatting>
  <conditionalFormatting sqref="Q13">
    <cfRule type="expression" dxfId="424" priority="152">
      <formula>COUNTBLANK(Q15)=1</formula>
    </cfRule>
    <cfRule type="expression" dxfId="423" priority="153">
      <formula>Q15&lt;Q10</formula>
    </cfRule>
  </conditionalFormatting>
  <conditionalFormatting sqref="Q47 R45 R48">
    <cfRule type="expression" dxfId="422" priority="151">
      <formula>COUNTBLANK(Q45)=1</formula>
    </cfRule>
  </conditionalFormatting>
  <conditionalFormatting sqref="R46">
    <cfRule type="expression" dxfId="421" priority="148">
      <formula>R45&lt;R48</formula>
    </cfRule>
    <cfRule type="expression" dxfId="420" priority="150">
      <formula>COUNTBLANK(R45)=1</formula>
    </cfRule>
  </conditionalFormatting>
  <conditionalFormatting sqref="R47">
    <cfRule type="expression" dxfId="419" priority="147">
      <formula>R48&lt;R45</formula>
    </cfRule>
    <cfRule type="expression" dxfId="418" priority="149">
      <formula>COUNTBLANK(R45)=1</formula>
    </cfRule>
  </conditionalFormatting>
  <conditionalFormatting sqref="Q46">
    <cfRule type="expression" dxfId="417" priority="145">
      <formula>Q47&lt;Q43</formula>
    </cfRule>
    <cfRule type="expression" dxfId="416" priority="146">
      <formula>COUNTBLANK(Q47)=1</formula>
    </cfRule>
  </conditionalFormatting>
  <conditionalFormatting sqref="Q45">
    <cfRule type="expression" dxfId="415" priority="143">
      <formula>COUNTBLANK(Q47)=1</formula>
    </cfRule>
    <cfRule type="expression" dxfId="414" priority="144">
      <formula>Q47&lt;Q43</formula>
    </cfRule>
  </conditionalFormatting>
  <conditionalFormatting sqref="Q10">
    <cfRule type="expression" dxfId="413" priority="130">
      <formula>COUNTBLANK(Q10)=1</formula>
    </cfRule>
  </conditionalFormatting>
  <conditionalFormatting sqref="Q10">
    <cfRule type="expression" dxfId="412" priority="129">
      <formula>COUNTBLANK(Q10)=1</formula>
    </cfRule>
  </conditionalFormatting>
  <conditionalFormatting sqref="Q10">
    <cfRule type="expression" dxfId="411" priority="128">
      <formula>COUNTBLANK(Q10)=1</formula>
    </cfRule>
  </conditionalFormatting>
  <conditionalFormatting sqref="R9 R12">
    <cfRule type="expression" dxfId="410" priority="127">
      <formula>COUNTBLANK(R9)=1</formula>
    </cfRule>
  </conditionalFormatting>
  <conditionalFormatting sqref="R10">
    <cfRule type="expression" dxfId="409" priority="124">
      <formula>R9&lt;R12</formula>
    </cfRule>
    <cfRule type="expression" dxfId="408" priority="126">
      <formula>COUNTBLANK(R9)=1</formula>
    </cfRule>
  </conditionalFormatting>
  <conditionalFormatting sqref="R11">
    <cfRule type="expression" dxfId="407" priority="123">
      <formula>R12&lt;R9</formula>
    </cfRule>
    <cfRule type="expression" dxfId="406" priority="125">
      <formula>COUNTBLANK(R9)=1</formula>
    </cfRule>
  </conditionalFormatting>
  <conditionalFormatting sqref="Q11">
    <cfRule type="expression" dxfId="405" priority="121">
      <formula>Q10&lt;Q15</formula>
    </cfRule>
    <cfRule type="expression" dxfId="404" priority="122">
      <formula>COUNTBLANK(Q10)=1</formula>
    </cfRule>
  </conditionalFormatting>
  <conditionalFormatting sqref="Q12">
    <cfRule type="expression" dxfId="403" priority="119">
      <formula>COUNTBLANK(Q10)=1</formula>
    </cfRule>
    <cfRule type="expression" dxfId="402" priority="120">
      <formula>Q10&lt;Q15</formula>
    </cfRule>
  </conditionalFormatting>
  <conditionalFormatting sqref="Q42">
    <cfRule type="expression" dxfId="401" priority="118">
      <formula>COUNTBLANK(Q42)=1</formula>
    </cfRule>
  </conditionalFormatting>
  <conditionalFormatting sqref="Q42">
    <cfRule type="expression" dxfId="400" priority="117">
      <formula>COUNTBLANK(Q42)=1</formula>
    </cfRule>
  </conditionalFormatting>
  <conditionalFormatting sqref="Q42">
    <cfRule type="expression" dxfId="399" priority="116">
      <formula>COUNTBLANK(Q42)=1</formula>
    </cfRule>
  </conditionalFormatting>
  <conditionalFormatting sqref="R41 R44">
    <cfRule type="expression" dxfId="398" priority="115">
      <formula>COUNTBLANK(R41)=1</formula>
    </cfRule>
  </conditionalFormatting>
  <conditionalFormatting sqref="R42">
    <cfRule type="expression" dxfId="397" priority="112">
      <formula>R41&lt;R44</formula>
    </cfRule>
    <cfRule type="expression" dxfId="396" priority="114">
      <formula>COUNTBLANK(R41)=1</formula>
    </cfRule>
  </conditionalFormatting>
  <conditionalFormatting sqref="R43">
    <cfRule type="expression" dxfId="395" priority="111">
      <formula>R44&lt;R41</formula>
    </cfRule>
    <cfRule type="expression" dxfId="394" priority="113">
      <formula>COUNTBLANK(R41)=1</formula>
    </cfRule>
  </conditionalFormatting>
  <conditionalFormatting sqref="Q43">
    <cfRule type="expression" dxfId="393" priority="109">
      <formula>Q42&lt;Q46</formula>
    </cfRule>
    <cfRule type="expression" dxfId="392" priority="110">
      <formula>COUNTBLANK(Q42)=1</formula>
    </cfRule>
  </conditionalFormatting>
  <conditionalFormatting sqref="Q44">
    <cfRule type="expression" dxfId="391" priority="107">
      <formula>COUNTBLANK(Q42)=1</formula>
    </cfRule>
    <cfRule type="expression" dxfId="390" priority="108">
      <formula>Q42&lt;Q46</formula>
    </cfRule>
  </conditionalFormatting>
  <conditionalFormatting sqref="P13 P4">
    <cfRule type="expression" dxfId="389" priority="106">
      <formula>COUNTBLANK(P4)=1</formula>
    </cfRule>
  </conditionalFormatting>
  <conditionalFormatting sqref="P4">
    <cfRule type="expression" dxfId="388" priority="105">
      <formula>COUNTBLANK(P4)=1</formula>
    </cfRule>
  </conditionalFormatting>
  <conditionalFormatting sqref="P12">
    <cfRule type="expression" dxfId="387" priority="91">
      <formula>P4&gt;P13</formula>
    </cfRule>
    <cfRule type="expression" dxfId="386" priority="104">
      <formula>COUNTBLANK(P13)=1</formula>
    </cfRule>
  </conditionalFormatting>
  <conditionalFormatting sqref="P9:P12">
    <cfRule type="expression" dxfId="385" priority="103">
      <formula>COUNTBLANK($N$14)=1</formula>
    </cfRule>
  </conditionalFormatting>
  <conditionalFormatting sqref="P5">
    <cfRule type="expression" dxfId="384" priority="98">
      <formula>P4&lt;P13</formula>
    </cfRule>
    <cfRule type="expression" dxfId="383" priority="102">
      <formula>COUNTBLANK(P4)=1</formula>
    </cfRule>
  </conditionalFormatting>
  <conditionalFormatting sqref="P6">
    <cfRule type="expression" dxfId="382" priority="97">
      <formula>P4&lt;P13</formula>
    </cfRule>
    <cfRule type="expression" dxfId="381" priority="101">
      <formula>COUNTBLANK(P4)=1</formula>
    </cfRule>
  </conditionalFormatting>
  <conditionalFormatting sqref="P7">
    <cfRule type="expression" dxfId="380" priority="96">
      <formula>P4&lt;P13</formula>
    </cfRule>
    <cfRule type="expression" dxfId="379" priority="100">
      <formula>COUNTBLANK(P4)=1</formula>
    </cfRule>
  </conditionalFormatting>
  <conditionalFormatting sqref="P8">
    <cfRule type="expression" dxfId="378" priority="95">
      <formula>P4&lt;P13</formula>
    </cfRule>
    <cfRule type="expression" dxfId="377" priority="99">
      <formula>COUNTBLANK(P4)=1</formula>
    </cfRule>
  </conditionalFormatting>
  <conditionalFormatting sqref="P9">
    <cfRule type="expression" dxfId="376" priority="94">
      <formula>P4&gt;P13</formula>
    </cfRule>
  </conditionalFormatting>
  <conditionalFormatting sqref="P10">
    <cfRule type="expression" dxfId="375" priority="93">
      <formula>P4&gt;P13</formula>
    </cfRule>
  </conditionalFormatting>
  <conditionalFormatting sqref="P11">
    <cfRule type="expression" dxfId="374" priority="92">
      <formula>P4&gt;P13</formula>
    </cfRule>
  </conditionalFormatting>
  <conditionalFormatting sqref="P27 P18">
    <cfRule type="expression" dxfId="373" priority="90">
      <formula>COUNTBLANK(P18)=1</formula>
    </cfRule>
  </conditionalFormatting>
  <conditionalFormatting sqref="P18">
    <cfRule type="expression" dxfId="372" priority="89">
      <formula>COUNTBLANK(P18)=1</formula>
    </cfRule>
  </conditionalFormatting>
  <conditionalFormatting sqref="P26">
    <cfRule type="expression" dxfId="371" priority="75">
      <formula>P18&gt;P27</formula>
    </cfRule>
    <cfRule type="expression" dxfId="370" priority="88">
      <formula>COUNTBLANK(P27)=1</formula>
    </cfRule>
  </conditionalFormatting>
  <conditionalFormatting sqref="P23:P26">
    <cfRule type="expression" dxfId="369" priority="87">
      <formula>COUNTBLANK($N$14)=1</formula>
    </cfRule>
  </conditionalFormatting>
  <conditionalFormatting sqref="P19">
    <cfRule type="expression" dxfId="368" priority="82">
      <formula>P18&lt;P27</formula>
    </cfRule>
    <cfRule type="expression" dxfId="367" priority="86">
      <formula>COUNTBLANK(P18)=1</formula>
    </cfRule>
  </conditionalFormatting>
  <conditionalFormatting sqref="P20">
    <cfRule type="expression" dxfId="366" priority="81">
      <formula>P18&lt;P27</formula>
    </cfRule>
    <cfRule type="expression" dxfId="365" priority="85">
      <formula>COUNTBLANK(P18)=1</formula>
    </cfRule>
  </conditionalFormatting>
  <conditionalFormatting sqref="P21">
    <cfRule type="expression" dxfId="364" priority="80">
      <formula>P18&lt;P27</formula>
    </cfRule>
    <cfRule type="expression" dxfId="363" priority="84">
      <formula>COUNTBLANK(P18)=1</formula>
    </cfRule>
  </conditionalFormatting>
  <conditionalFormatting sqref="P22">
    <cfRule type="expression" dxfId="362" priority="79">
      <formula>P18&lt;P27</formula>
    </cfRule>
    <cfRule type="expression" dxfId="361" priority="83">
      <formula>COUNTBLANK(P18)=1</formula>
    </cfRule>
  </conditionalFormatting>
  <conditionalFormatting sqref="P23">
    <cfRule type="expression" dxfId="360" priority="78">
      <formula>P18&gt;P27</formula>
    </cfRule>
  </conditionalFormatting>
  <conditionalFormatting sqref="P24">
    <cfRule type="expression" dxfId="359" priority="77">
      <formula>P18&gt;P27</formula>
    </cfRule>
  </conditionalFormatting>
  <conditionalFormatting sqref="P25">
    <cfRule type="expression" dxfId="358" priority="76">
      <formula>P18&gt;P27</formula>
    </cfRule>
  </conditionalFormatting>
  <conditionalFormatting sqref="P39 P30">
    <cfRule type="expression" dxfId="357" priority="74">
      <formula>COUNTBLANK(P30)=1</formula>
    </cfRule>
  </conditionalFormatting>
  <conditionalFormatting sqref="P30">
    <cfRule type="expression" dxfId="356" priority="73">
      <formula>COUNTBLANK(P30)=1</formula>
    </cfRule>
  </conditionalFormatting>
  <conditionalFormatting sqref="P31">
    <cfRule type="expression" dxfId="355" priority="66">
      <formula>P30&lt;P39</formula>
    </cfRule>
    <cfRule type="expression" dxfId="354" priority="70">
      <formula>COUNTBLANK(P30)=1</formula>
    </cfRule>
  </conditionalFormatting>
  <conditionalFormatting sqref="P32">
    <cfRule type="expression" dxfId="353" priority="65">
      <formula>P30&lt;P39</formula>
    </cfRule>
    <cfRule type="expression" dxfId="352" priority="69">
      <formula>COUNTBLANK(P30)=1</formula>
    </cfRule>
  </conditionalFormatting>
  <conditionalFormatting sqref="P33">
    <cfRule type="expression" dxfId="351" priority="64">
      <formula>P30&lt;P39</formula>
    </cfRule>
    <cfRule type="expression" dxfId="350" priority="68">
      <formula>COUNTBLANK(P30)=1</formula>
    </cfRule>
  </conditionalFormatting>
  <conditionalFormatting sqref="P34">
    <cfRule type="expression" dxfId="349" priority="63">
      <formula>P30&lt;P39</formula>
    </cfRule>
    <cfRule type="expression" dxfId="348" priority="67">
      <formula>COUNTBLANK(P30)=1</formula>
    </cfRule>
  </conditionalFormatting>
  <conditionalFormatting sqref="P53 P44">
    <cfRule type="expression" dxfId="347" priority="58">
      <formula>COUNTBLANK(P44)=1</formula>
    </cfRule>
  </conditionalFormatting>
  <conditionalFormatting sqref="P44">
    <cfRule type="expression" dxfId="346" priority="57">
      <formula>COUNTBLANK(P44)=1</formula>
    </cfRule>
  </conditionalFormatting>
  <conditionalFormatting sqref="P45">
    <cfRule type="expression" dxfId="345" priority="50">
      <formula>P44&lt;P53</formula>
    </cfRule>
    <cfRule type="expression" dxfId="344" priority="54">
      <formula>COUNTBLANK(P44)=1</formula>
    </cfRule>
  </conditionalFormatting>
  <conditionalFormatting sqref="P46">
    <cfRule type="expression" dxfId="343" priority="49">
      <formula>P44&lt;P53</formula>
    </cfRule>
    <cfRule type="expression" dxfId="342" priority="53">
      <formula>COUNTBLANK(P44)=1</formula>
    </cfRule>
  </conditionalFormatting>
  <conditionalFormatting sqref="P47">
    <cfRule type="expression" dxfId="341" priority="48">
      <formula>P44&lt;P53</formula>
    </cfRule>
    <cfRule type="expression" dxfId="340" priority="52">
      <formula>COUNTBLANK(P44)=1</formula>
    </cfRule>
  </conditionalFormatting>
  <conditionalFormatting sqref="P48">
    <cfRule type="expression" dxfId="339" priority="47">
      <formula>P44&lt;P53</formula>
    </cfRule>
    <cfRule type="expression" dxfId="338" priority="51">
      <formula>COUNTBLANK(P44)=1</formula>
    </cfRule>
  </conditionalFormatting>
  <conditionalFormatting sqref="E13 E16 F15">
    <cfRule type="expression" dxfId="337" priority="42">
      <formula>COUNTBLANK(E13)=1</formula>
    </cfRule>
  </conditionalFormatting>
  <conditionalFormatting sqref="E14">
    <cfRule type="expression" dxfId="336" priority="39">
      <formula>E13&lt;E16</formula>
    </cfRule>
    <cfRule type="expression" dxfId="335" priority="41">
      <formula>COUNTBLANK(E13)=1</formula>
    </cfRule>
  </conditionalFormatting>
  <conditionalFormatting sqref="E15">
    <cfRule type="expression" dxfId="334" priority="38">
      <formula>E13&gt;E16</formula>
    </cfRule>
    <cfRule type="expression" dxfId="333" priority="40">
      <formula>COUNTBLANK(E16)=1</formula>
    </cfRule>
  </conditionalFormatting>
  <conditionalFormatting sqref="F14">
    <cfRule type="expression" dxfId="332" priority="36">
      <formula>F15&lt;F10</formula>
    </cfRule>
    <cfRule type="expression" dxfId="331" priority="37">
      <formula>COUNTBLANK(F15)=1</formula>
    </cfRule>
  </conditionalFormatting>
  <conditionalFormatting sqref="F13">
    <cfRule type="expression" dxfId="330" priority="34">
      <formula>COUNTBLANK(F15)=1</formula>
    </cfRule>
    <cfRule type="expression" dxfId="329" priority="35">
      <formula>F15&lt;F10</formula>
    </cfRule>
  </conditionalFormatting>
  <conditionalFormatting sqref="F10">
    <cfRule type="expression" dxfId="328" priority="33">
      <formula>COUNTBLANK(F10)=1</formula>
    </cfRule>
  </conditionalFormatting>
  <conditionalFormatting sqref="E9 E12">
    <cfRule type="expression" dxfId="327" priority="32">
      <formula>COUNTBLANK(E9)=1</formula>
    </cfRule>
  </conditionalFormatting>
  <conditionalFormatting sqref="E10">
    <cfRule type="expression" dxfId="326" priority="29">
      <formula>E9&lt;E12</formula>
    </cfRule>
    <cfRule type="expression" dxfId="325" priority="31">
      <formula>COUNTBLANK(E9)=1</formula>
    </cfRule>
  </conditionalFormatting>
  <conditionalFormatting sqref="E11">
    <cfRule type="expression" dxfId="324" priority="28">
      <formula>E9&gt;E12</formula>
    </cfRule>
    <cfRule type="expression" dxfId="323" priority="30">
      <formula>COUNTBLANK(E12)=1</formula>
    </cfRule>
  </conditionalFormatting>
  <conditionalFormatting sqref="F10">
    <cfRule type="expression" dxfId="322" priority="27">
      <formula>COUNTBLANK(F10)=1</formula>
    </cfRule>
  </conditionalFormatting>
  <conditionalFormatting sqref="F12">
    <cfRule type="expression" dxfId="321" priority="23">
      <formula>COUNTBLANK(F10)=1</formula>
    </cfRule>
    <cfRule type="expression" dxfId="320" priority="24">
      <formula>F10&lt;F15</formula>
    </cfRule>
  </conditionalFormatting>
  <conditionalFormatting sqref="F25">
    <cfRule type="expression" dxfId="319" priority="3">
      <formula>F24&lt;F28</formula>
    </cfRule>
    <cfRule type="expression" dxfId="318" priority="4">
      <formula>COUNTBLANK(F24)=1</formula>
    </cfRule>
  </conditionalFormatting>
  <conditionalFormatting sqref="F11">
    <cfRule type="expression" dxfId="317" priority="1">
      <formula>F10&lt;F14</formula>
    </cfRule>
    <cfRule type="expression" dxfId="316" priority="2">
      <formula>COUNTBLANK(F10)=1</formula>
    </cfRule>
  </conditionalFormatting>
  <printOptions horizontalCentered="1" verticalCentered="1"/>
  <pageMargins left="0.59055118110236227" right="0.59055118110236227" top="0.59055118110236227" bottom="0.59055118110236227" header="0.51181102362204722" footer="0.51181102362204722"/>
  <pageSetup paperSize="9" scale="9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Y108"/>
  <sheetViews>
    <sheetView workbookViewId="0">
      <selection activeCell="F90" sqref="F90"/>
    </sheetView>
  </sheetViews>
  <sheetFormatPr defaultColWidth="9" defaultRowHeight="20.100000000000001" customHeight="1"/>
  <cols>
    <col min="1" max="1" width="3.625" style="16" customWidth="1"/>
    <col min="2" max="2" width="0.375" style="16" customWidth="1"/>
    <col min="3" max="3" width="14.5" style="13" bestFit="1" customWidth="1"/>
    <col min="4" max="4" width="4.125" style="15" customWidth="1"/>
    <col min="5" max="7" width="4.125" style="64" customWidth="1"/>
    <col min="8" max="8" width="3.125" style="64" customWidth="1"/>
    <col min="9" max="10" width="3.125" style="15" customWidth="1"/>
    <col min="11" max="11" width="3.125" style="126" customWidth="1"/>
    <col min="12" max="14" width="4.125" style="125" customWidth="1"/>
    <col min="15" max="15" width="4.125" style="15" customWidth="1"/>
    <col min="16" max="16" width="0.375" style="13" customWidth="1"/>
    <col min="17" max="17" width="14.5" style="13" bestFit="1" customWidth="1"/>
    <col min="18" max="18" width="3.75" style="13" customWidth="1"/>
    <col min="19" max="20" width="3.5" style="13" customWidth="1"/>
    <col min="21" max="21" width="3.25" style="12" customWidth="1"/>
    <col min="22" max="23" width="2.875" style="12" customWidth="1"/>
    <col min="24" max="24" width="9.5" style="39" bestFit="1" customWidth="1"/>
    <col min="25" max="16384" width="9" style="13"/>
  </cols>
  <sheetData>
    <row r="1" spans="1:24" ht="21" customHeight="1">
      <c r="A1" s="763" t="s">
        <v>13</v>
      </c>
      <c r="B1" s="763"/>
      <c r="C1" s="763"/>
      <c r="D1" s="763"/>
      <c r="E1" s="763"/>
      <c r="F1" s="763"/>
      <c r="G1" s="763"/>
      <c r="H1" s="763"/>
      <c r="I1" s="763"/>
      <c r="J1" s="763"/>
      <c r="K1" s="763"/>
      <c r="L1" s="763"/>
      <c r="M1" s="763"/>
      <c r="N1" s="763"/>
      <c r="O1" s="763"/>
      <c r="P1" s="763"/>
      <c r="Q1" s="763"/>
      <c r="R1" s="763"/>
    </row>
    <row r="2" spans="1:24" ht="15.75" customHeight="1">
      <c r="A2" s="17"/>
      <c r="B2" s="17" t="s">
        <v>75</v>
      </c>
      <c r="C2" s="8" t="s">
        <v>1</v>
      </c>
      <c r="D2" s="17"/>
      <c r="E2" s="255"/>
      <c r="I2" s="17"/>
      <c r="J2" s="17"/>
      <c r="K2" s="125"/>
      <c r="N2" s="255"/>
      <c r="O2" s="49"/>
      <c r="P2" s="15" t="s">
        <v>75</v>
      </c>
      <c r="Q2" s="8" t="s">
        <v>1</v>
      </c>
      <c r="R2" s="15"/>
      <c r="S2" s="15"/>
      <c r="X2" s="28"/>
    </row>
    <row r="3" spans="1:24" ht="13.5" customHeight="1" thickBot="1">
      <c r="A3" s="791">
        <v>1</v>
      </c>
      <c r="B3" s="735">
        <v>1</v>
      </c>
      <c r="C3" s="792" t="str">
        <f>IF(B3="","",VLOOKUP(B3,$B$64:$C$87,2))</f>
        <v>拓大紅陵</v>
      </c>
      <c r="D3" s="554"/>
      <c r="E3" s="555">
        <v>5</v>
      </c>
      <c r="F3" s="350"/>
      <c r="G3"/>
      <c r="H3"/>
      <c r="I3"/>
      <c r="J3"/>
      <c r="K3"/>
      <c r="L3" s="3"/>
      <c r="M3" s="557"/>
      <c r="N3" s="540">
        <v>5</v>
      </c>
      <c r="O3" s="558"/>
      <c r="P3" s="735">
        <v>16</v>
      </c>
      <c r="Q3" s="792" t="str">
        <f>IF(P3="","",VLOOKUP(P3,$B$64:$C$87,2))</f>
        <v>日体大柏</v>
      </c>
      <c r="R3" s="789">
        <v>10</v>
      </c>
      <c r="S3" s="15"/>
      <c r="X3" s="10"/>
    </row>
    <row r="4" spans="1:24" ht="13.5" customHeight="1" thickTop="1" thickBot="1">
      <c r="A4" s="791"/>
      <c r="B4" s="735"/>
      <c r="C4" s="792"/>
      <c r="D4" s="559"/>
      <c r="E4" s="560"/>
      <c r="F4" s="561">
        <v>3</v>
      </c>
      <c r="G4"/>
      <c r="H4"/>
      <c r="I4"/>
      <c r="L4" s="3"/>
      <c r="M4" s="562">
        <v>3</v>
      </c>
      <c r="N4" s="563"/>
      <c r="O4" s="1"/>
      <c r="P4" s="735"/>
      <c r="Q4" s="792"/>
      <c r="R4" s="789"/>
      <c r="S4" s="15"/>
      <c r="X4" s="10"/>
    </row>
    <row r="5" spans="1:24" ht="13.5" customHeight="1" thickTop="1" thickBot="1">
      <c r="A5" s="791">
        <v>2</v>
      </c>
      <c r="B5" s="735">
        <v>2</v>
      </c>
      <c r="C5" s="792" t="str">
        <f>IF(B5="","",VLOOKUP(B5,$B$64:$C$87,2))</f>
        <v>木更津総合</v>
      </c>
      <c r="D5" s="554">
        <v>4</v>
      </c>
      <c r="E5" s="541" t="s">
        <v>544</v>
      </c>
      <c r="F5" s="564"/>
      <c r="G5"/>
      <c r="H5"/>
      <c r="I5"/>
      <c r="L5" s="521"/>
      <c r="M5" s="564"/>
      <c r="N5" s="542" t="s">
        <v>551</v>
      </c>
      <c r="O5" s="566">
        <v>5</v>
      </c>
      <c r="P5" s="735">
        <v>15</v>
      </c>
      <c r="Q5" s="792" t="str">
        <f>IF(P5="","",VLOOKUP(P5,$B$64:$C$87,2))</f>
        <v>千葉南</v>
      </c>
      <c r="R5" s="789">
        <v>11</v>
      </c>
      <c r="S5" s="15"/>
      <c r="X5" s="41"/>
    </row>
    <row r="6" spans="1:24" ht="13.5" customHeight="1" thickTop="1" thickBot="1">
      <c r="A6" s="791"/>
      <c r="B6" s="735"/>
      <c r="C6" s="792"/>
      <c r="D6" s="567"/>
      <c r="E6" s="568"/>
      <c r="F6" s="541"/>
      <c r="G6"/>
      <c r="H6"/>
      <c r="I6"/>
      <c r="L6" s="521"/>
      <c r="M6" s="541"/>
      <c r="N6" s="568"/>
      <c r="O6" s="38" t="s">
        <v>708</v>
      </c>
      <c r="P6" s="735"/>
      <c r="Q6" s="792"/>
      <c r="R6" s="789"/>
      <c r="S6" s="15"/>
      <c r="X6" s="10"/>
    </row>
    <row r="7" spans="1:24" ht="13.5" customHeight="1" thickTop="1" thickBot="1">
      <c r="A7" s="791">
        <v>3</v>
      </c>
      <c r="B7" s="735">
        <v>10</v>
      </c>
      <c r="C7" s="792" t="str">
        <f>IF(B7="","",VLOOKUP(B7,$B$64:$C$87,2))</f>
        <v>市立銚子</v>
      </c>
      <c r="D7" s="569" t="s">
        <v>545</v>
      </c>
      <c r="E7" s="205">
        <v>0</v>
      </c>
      <c r="F7" s="541"/>
      <c r="G7"/>
      <c r="H7"/>
      <c r="I7" s="717" t="s">
        <v>495</v>
      </c>
      <c r="J7" s="717"/>
      <c r="L7" s="285"/>
      <c r="M7" s="542"/>
      <c r="N7" s="656">
        <v>0</v>
      </c>
      <c r="O7" s="571" t="s">
        <v>608</v>
      </c>
      <c r="P7" s="735">
        <v>4</v>
      </c>
      <c r="Q7" s="792" t="str">
        <f>IF(P7="","",VLOOKUP(P7,$B$64:$C$87,2))</f>
        <v>茂原樟陽</v>
      </c>
      <c r="R7" s="789">
        <v>12</v>
      </c>
      <c r="S7" s="15"/>
      <c r="X7" s="10"/>
    </row>
    <row r="8" spans="1:24" ht="13.5" customHeight="1" thickTop="1" thickBot="1">
      <c r="A8" s="791"/>
      <c r="B8" s="735"/>
      <c r="C8" s="792"/>
      <c r="D8" s="556">
        <v>0</v>
      </c>
      <c r="E8" s="556"/>
      <c r="F8" s="541" t="s">
        <v>546</v>
      </c>
      <c r="G8" s="561">
        <v>3</v>
      </c>
      <c r="H8" s="788"/>
      <c r="I8" s="788"/>
      <c r="J8" s="788"/>
      <c r="K8" s="788"/>
      <c r="L8" s="544">
        <v>1</v>
      </c>
      <c r="M8" s="542" t="s">
        <v>553</v>
      </c>
      <c r="N8" s="1"/>
      <c r="O8" s="1">
        <v>0</v>
      </c>
      <c r="P8" s="735"/>
      <c r="Q8" s="792"/>
      <c r="R8" s="789"/>
      <c r="S8" s="15"/>
      <c r="X8" s="10"/>
    </row>
    <row r="9" spans="1:24" ht="13.5" customHeight="1" thickTop="1" thickBot="1">
      <c r="A9" s="791">
        <v>4</v>
      </c>
      <c r="B9" s="735">
        <v>17</v>
      </c>
      <c r="C9" s="792" t="str">
        <f>IF(B9="","",VLOOKUP(B9,$B$64:$C$87,2))</f>
        <v>西武台</v>
      </c>
      <c r="D9" s="554"/>
      <c r="E9" s="555">
        <v>1</v>
      </c>
      <c r="F9" s="541"/>
      <c r="G9" s="533"/>
      <c r="H9" s="804"/>
      <c r="I9" s="788"/>
      <c r="J9" s="788"/>
      <c r="K9" s="788"/>
      <c r="L9" s="650"/>
      <c r="M9" s="542"/>
      <c r="N9" s="572">
        <v>0</v>
      </c>
      <c r="O9" s="566"/>
      <c r="P9" s="735">
        <v>3</v>
      </c>
      <c r="Q9" s="792" t="str">
        <f>IF(P9="","",VLOOKUP(P9,$B$64:$C$87,2))</f>
        <v>長生</v>
      </c>
      <c r="R9" s="789">
        <v>13</v>
      </c>
      <c r="S9" s="15"/>
    </row>
    <row r="10" spans="1:24" ht="13.5" customHeight="1" thickTop="1" thickBot="1">
      <c r="A10" s="791"/>
      <c r="B10" s="735"/>
      <c r="C10" s="792"/>
      <c r="D10" s="559"/>
      <c r="E10" s="560" t="s">
        <v>704</v>
      </c>
      <c r="F10" s="568"/>
      <c r="G10" s="530"/>
      <c r="H10"/>
      <c r="I10" s="711"/>
      <c r="J10" s="329"/>
      <c r="L10" s="651"/>
      <c r="M10" s="568"/>
      <c r="N10" s="38" t="s">
        <v>554</v>
      </c>
      <c r="O10" s="1"/>
      <c r="P10" s="735"/>
      <c r="Q10" s="792"/>
      <c r="R10" s="789"/>
      <c r="S10" s="15"/>
    </row>
    <row r="11" spans="1:24" ht="13.5" customHeight="1" thickTop="1" thickBot="1">
      <c r="A11" s="791">
        <v>5</v>
      </c>
      <c r="B11" s="735">
        <v>19</v>
      </c>
      <c r="C11" s="792" t="str">
        <f>IF(B11="","",VLOOKUP(B11,$B$64:$C$87,2))</f>
        <v>昭和学院</v>
      </c>
      <c r="D11" s="554"/>
      <c r="E11" s="539"/>
      <c r="F11" s="205">
        <v>1</v>
      </c>
      <c r="G11" s="530"/>
      <c r="H11"/>
      <c r="I11" s="521"/>
      <c r="L11" s="547"/>
      <c r="M11" s="570">
        <v>0</v>
      </c>
      <c r="N11" s="573"/>
      <c r="O11" s="566"/>
      <c r="P11" s="735">
        <v>12</v>
      </c>
      <c r="Q11" s="792" t="str">
        <f>IF(P11="","",VLOOKUP(P11,$B$64:$C$87,2))</f>
        <v>渋谷幕張</v>
      </c>
      <c r="R11" s="789">
        <v>14</v>
      </c>
      <c r="S11" s="15"/>
    </row>
    <row r="12" spans="1:24" ht="13.5" customHeight="1" thickTop="1" thickBot="1">
      <c r="A12" s="791"/>
      <c r="B12" s="735"/>
      <c r="C12" s="792"/>
      <c r="D12" s="574"/>
      <c r="E12" s="556">
        <v>3</v>
      </c>
      <c r="F12" s="350"/>
      <c r="G12" s="530"/>
      <c r="H12" s="532"/>
      <c r="I12" s="710">
        <v>2</v>
      </c>
      <c r="J12" s="53">
        <v>1</v>
      </c>
      <c r="K12" s="655"/>
      <c r="L12" s="84"/>
      <c r="M12" s="1"/>
      <c r="N12" s="1">
        <v>5</v>
      </c>
      <c r="O12" s="1"/>
      <c r="P12" s="735"/>
      <c r="Q12" s="792"/>
      <c r="R12" s="789"/>
      <c r="S12" s="15"/>
    </row>
    <row r="13" spans="1:24" ht="13.5" customHeight="1" thickTop="1" thickBot="1">
      <c r="A13" s="791">
        <v>6</v>
      </c>
      <c r="B13" s="735">
        <v>6</v>
      </c>
      <c r="C13" s="792" t="str">
        <f>IF(B13="","",VLOOKUP(B13,$B$64:$C$87,2))</f>
        <v>成東</v>
      </c>
      <c r="D13" s="554"/>
      <c r="E13" s="555">
        <v>2</v>
      </c>
      <c r="F13" s="350"/>
      <c r="G13" s="530"/>
      <c r="H13" s="83"/>
      <c r="I13" s="3"/>
      <c r="J13" s="346"/>
      <c r="K13" s="654"/>
      <c r="L13" s="84"/>
      <c r="M13" s="1"/>
      <c r="N13" s="572">
        <v>4</v>
      </c>
      <c r="O13" s="566"/>
      <c r="P13" s="735">
        <v>7</v>
      </c>
      <c r="Q13" s="792" t="str">
        <f>IF(P13="","",VLOOKUP(P13,$B$64:$C$87,2))</f>
        <v>成田</v>
      </c>
      <c r="R13" s="789">
        <v>15</v>
      </c>
      <c r="S13" s="15"/>
    </row>
    <row r="14" spans="1:24" ht="13.5" customHeight="1" thickTop="1" thickBot="1">
      <c r="A14" s="791"/>
      <c r="B14" s="735"/>
      <c r="C14" s="792"/>
      <c r="D14" s="559"/>
      <c r="E14" s="560" t="s">
        <v>705</v>
      </c>
      <c r="F14" s="532">
        <v>0</v>
      </c>
      <c r="G14" s="530"/>
      <c r="H14"/>
      <c r="I14"/>
      <c r="K14" s="652"/>
      <c r="L14" s="84"/>
      <c r="M14" s="562">
        <v>0</v>
      </c>
      <c r="N14" s="38" t="s">
        <v>555</v>
      </c>
      <c r="O14" s="1"/>
      <c r="P14" s="735"/>
      <c r="Q14" s="792"/>
      <c r="R14" s="789"/>
      <c r="S14" s="15"/>
    </row>
    <row r="15" spans="1:24" ht="13.5" customHeight="1" thickTop="1" thickBot="1">
      <c r="A15" s="791">
        <v>7</v>
      </c>
      <c r="B15" s="735">
        <v>14</v>
      </c>
      <c r="C15" s="792" t="str">
        <f>IF(B15="","",VLOOKUP(B15,$B$64:$C$87,2))</f>
        <v>千葉経済</v>
      </c>
      <c r="D15" s="554"/>
      <c r="E15" s="539"/>
      <c r="F15" s="649"/>
      <c r="G15" s="530"/>
      <c r="H15"/>
      <c r="I15"/>
      <c r="K15" s="652"/>
      <c r="L15" s="530"/>
      <c r="M15" s="564"/>
      <c r="N15" s="573"/>
      <c r="O15" s="566"/>
      <c r="P15" s="735">
        <v>5</v>
      </c>
      <c r="Q15" s="792" t="str">
        <f>IF(P15="","",VLOOKUP(P15,$B$64:$C$87,2))</f>
        <v>東金</v>
      </c>
      <c r="R15" s="789">
        <v>16</v>
      </c>
      <c r="S15" s="15"/>
    </row>
    <row r="16" spans="1:24" ht="13.5" customHeight="1" thickTop="1" thickBot="1">
      <c r="A16" s="791"/>
      <c r="B16" s="735"/>
      <c r="C16" s="792"/>
      <c r="D16" s="574"/>
      <c r="E16" s="556">
        <v>3</v>
      </c>
      <c r="F16" s="530" t="s">
        <v>757</v>
      </c>
      <c r="G16" s="531"/>
      <c r="H16"/>
      <c r="I16"/>
      <c r="K16" s="652"/>
      <c r="L16" s="531"/>
      <c r="M16" s="542"/>
      <c r="N16" s="1">
        <v>0</v>
      </c>
      <c r="O16" s="1"/>
      <c r="P16" s="735"/>
      <c r="Q16" s="792"/>
      <c r="R16" s="789"/>
      <c r="S16" s="15"/>
    </row>
    <row r="17" spans="1:19" ht="13.5" customHeight="1" thickTop="1" thickBot="1">
      <c r="A17" s="791">
        <v>8</v>
      </c>
      <c r="B17" s="735">
        <v>9</v>
      </c>
      <c r="C17" s="792" t="str">
        <f>IF(B17="","",VLOOKUP(B17,$B$64:$C$87,2))</f>
        <v>佐原</v>
      </c>
      <c r="D17" s="554"/>
      <c r="E17" s="555">
        <v>1</v>
      </c>
      <c r="F17" s="530"/>
      <c r="G17" s="536">
        <v>2</v>
      </c>
      <c r="H17"/>
      <c r="I17"/>
      <c r="L17" s="551">
        <v>3</v>
      </c>
      <c r="M17" s="576" t="s">
        <v>556</v>
      </c>
      <c r="N17" s="1"/>
      <c r="O17" s="566">
        <v>5</v>
      </c>
      <c r="P17" s="735">
        <v>18</v>
      </c>
      <c r="Q17" s="792" t="str">
        <f>IF(P17="","",VLOOKUP(P17,$B$64:$C$87,2))</f>
        <v>麗澤</v>
      </c>
      <c r="R17" s="789">
        <v>17</v>
      </c>
      <c r="S17" s="15"/>
    </row>
    <row r="18" spans="1:19" ht="13.5" customHeight="1" thickTop="1" thickBot="1">
      <c r="A18" s="791"/>
      <c r="B18" s="735"/>
      <c r="C18" s="792"/>
      <c r="D18" s="559"/>
      <c r="E18" s="560" t="s">
        <v>550</v>
      </c>
      <c r="F18" s="531"/>
      <c r="G18"/>
      <c r="H18"/>
      <c r="I18"/>
      <c r="L18" s="521"/>
      <c r="M18" s="576"/>
      <c r="N18" s="562">
        <v>1</v>
      </c>
      <c r="O18" s="38" t="s">
        <v>557</v>
      </c>
      <c r="P18" s="735"/>
      <c r="Q18" s="792"/>
      <c r="R18" s="789"/>
      <c r="S18" s="15"/>
    </row>
    <row r="19" spans="1:19" ht="13.5" customHeight="1" thickTop="1" thickBot="1">
      <c r="A19" s="791">
        <v>9</v>
      </c>
      <c r="B19" s="735">
        <v>13</v>
      </c>
      <c r="C19" s="792" t="str">
        <f>IF(B19="","",VLOOKUP(B19,$B$64:$C$87,2))</f>
        <v>敬愛学園</v>
      </c>
      <c r="D19" s="554"/>
      <c r="E19" s="539"/>
      <c r="F19" s="83">
        <v>2</v>
      </c>
      <c r="G19" s="3"/>
      <c r="H19"/>
      <c r="I19"/>
      <c r="L19" s="521"/>
      <c r="M19" s="576"/>
      <c r="N19" s="560"/>
      <c r="O19" s="571"/>
      <c r="P19" s="735">
        <v>8</v>
      </c>
      <c r="Q19" s="792" t="str">
        <f>IF(P19="","",VLOOKUP(P19,$B$64:$C$87,2))</f>
        <v>成田北</v>
      </c>
      <c r="R19" s="789">
        <v>18</v>
      </c>
      <c r="S19" s="15"/>
    </row>
    <row r="20" spans="1:19" ht="13.5" customHeight="1" thickTop="1" thickBot="1">
      <c r="A20" s="791"/>
      <c r="B20" s="735"/>
      <c r="C20" s="792"/>
      <c r="D20" s="574"/>
      <c r="E20" s="556">
        <v>4</v>
      </c>
      <c r="F20" s="84"/>
      <c r="G20" s="3"/>
      <c r="H20"/>
      <c r="I20"/>
      <c r="L20" s="521"/>
      <c r="M20" s="568"/>
      <c r="N20" s="542" t="s">
        <v>558</v>
      </c>
      <c r="O20" s="1">
        <v>0</v>
      </c>
      <c r="P20" s="735"/>
      <c r="Q20" s="792"/>
      <c r="R20" s="789"/>
      <c r="S20" s="15"/>
    </row>
    <row r="21" spans="1:19" ht="13.5" customHeight="1" thickTop="1" thickBot="1">
      <c r="A21" s="791"/>
      <c r="B21" s="793"/>
      <c r="C21" s="783" t="str">
        <f>IF(B21="","",VLOOKUP(B21,$B$64:$C$87,2))</f>
        <v/>
      </c>
      <c r="D21" s="84"/>
      <c r="E21" s="84"/>
      <c r="F21" s="350"/>
      <c r="G21"/>
      <c r="H21"/>
      <c r="I21"/>
      <c r="L21"/>
      <c r="M21" s="570">
        <v>3</v>
      </c>
      <c r="N21" s="575"/>
      <c r="O21" s="566"/>
      <c r="P21" s="735">
        <v>11</v>
      </c>
      <c r="Q21" s="792" t="str">
        <f>IF(P21="","",VLOOKUP(P21,$B$64:$C$87,2))</f>
        <v>秀明八千代</v>
      </c>
      <c r="R21" s="789">
        <v>19</v>
      </c>
      <c r="S21" s="15"/>
    </row>
    <row r="22" spans="1:19" ht="13.5" customHeight="1" thickTop="1">
      <c r="A22" s="791"/>
      <c r="B22" s="794"/>
      <c r="C22" s="784"/>
      <c r="D22" s="3"/>
      <c r="E22" s="3"/>
      <c r="F22"/>
      <c r="G22"/>
      <c r="H22"/>
      <c r="I22"/>
      <c r="J22"/>
      <c r="K22"/>
      <c r="L22"/>
      <c r="M22" s="1"/>
      <c r="N22" s="1">
        <v>4</v>
      </c>
      <c r="O22" s="1"/>
      <c r="P22" s="735"/>
      <c r="Q22" s="792"/>
      <c r="R22" s="789"/>
      <c r="S22" s="15"/>
    </row>
    <row r="23" spans="1:19" ht="15.75" customHeight="1">
      <c r="A23" s="324"/>
      <c r="B23" s="330"/>
      <c r="C23" s="796" t="s">
        <v>148</v>
      </c>
      <c r="D23"/>
      <c r="E23"/>
      <c r="F23"/>
      <c r="G23"/>
      <c r="H23"/>
      <c r="I23"/>
      <c r="J23"/>
      <c r="K23" s="315"/>
      <c r="L23" s="287"/>
      <c r="M23" s="287"/>
      <c r="N23" s="287"/>
      <c r="O23" s="287"/>
      <c r="P23" s="316"/>
      <c r="Q23" s="313"/>
      <c r="R23" s="323"/>
      <c r="S23" s="15"/>
    </row>
    <row r="24" spans="1:19" ht="15.75" customHeight="1">
      <c r="A24" s="324"/>
      <c r="B24" s="324"/>
      <c r="C24" s="797"/>
      <c r="D24"/>
      <c r="E24"/>
      <c r="F24"/>
      <c r="G24"/>
      <c r="H24"/>
      <c r="I24"/>
      <c r="J24"/>
      <c r="K24" s="315"/>
      <c r="L24" s="287"/>
      <c r="M24" s="287"/>
      <c r="N24" s="287"/>
      <c r="O24" s="287"/>
      <c r="P24" s="316"/>
      <c r="Q24" s="313"/>
      <c r="R24" s="323"/>
      <c r="S24" s="15"/>
    </row>
    <row r="25" spans="1:19" ht="15.95" customHeight="1" thickBot="1">
      <c r="A25" s="791"/>
      <c r="B25" s="791"/>
      <c r="C25" s="792" t="s">
        <v>86</v>
      </c>
      <c r="D25" s="554">
        <v>3</v>
      </c>
      <c r="E25" s="67"/>
      <c r="F25" s="67"/>
      <c r="G25" s="110"/>
      <c r="H25" s="110"/>
      <c r="I25" s="169"/>
      <c r="J25" s="110"/>
      <c r="K25" s="109"/>
      <c r="L25" s="114"/>
      <c r="M25" s="69"/>
      <c r="N25" s="69"/>
      <c r="O25" s="70"/>
      <c r="P25" s="791"/>
      <c r="Q25" s="789" t="str">
        <f>IF(P25="","",VLOOKUP(P25,$B$64:$C$87,2))</f>
        <v/>
      </c>
      <c r="R25" s="789"/>
      <c r="S25" s="15"/>
    </row>
    <row r="26" spans="1:19" ht="15.95" customHeight="1" thickTop="1" thickBot="1">
      <c r="A26" s="791"/>
      <c r="B26" s="791"/>
      <c r="C26" s="792"/>
      <c r="D26" s="567"/>
      <c r="E26" s="561"/>
      <c r="F26" s="67"/>
      <c r="G26" s="110"/>
      <c r="H26" s="110"/>
      <c r="I26" s="169"/>
      <c r="J26" s="110"/>
      <c r="K26" s="109"/>
      <c r="L26" s="114"/>
      <c r="M26" s="114"/>
      <c r="N26" s="114"/>
      <c r="O26" s="48"/>
      <c r="P26" s="791"/>
      <c r="Q26" s="789"/>
      <c r="R26" s="789"/>
      <c r="S26" s="15"/>
    </row>
    <row r="27" spans="1:19" ht="15.95" customHeight="1" thickTop="1" thickBot="1">
      <c r="A27" s="791"/>
      <c r="B27" s="791"/>
      <c r="C27" s="792" t="s">
        <v>758</v>
      </c>
      <c r="D27" s="569"/>
      <c r="E27" s="306"/>
      <c r="I27" s="111"/>
      <c r="J27" s="111"/>
      <c r="K27" s="111"/>
      <c r="O27" s="111"/>
      <c r="P27" s="791"/>
      <c r="Q27" s="789"/>
      <c r="R27" s="789"/>
      <c r="S27" s="15"/>
    </row>
    <row r="28" spans="1:19" ht="15.95" customHeight="1" thickTop="1">
      <c r="A28" s="791"/>
      <c r="B28" s="791"/>
      <c r="C28" s="792"/>
      <c r="D28" s="556">
        <v>1</v>
      </c>
      <c r="I28" s="111"/>
      <c r="J28" s="111"/>
      <c r="K28" s="111"/>
      <c r="O28" s="111"/>
      <c r="P28" s="791"/>
      <c r="Q28" s="789"/>
      <c r="R28" s="789"/>
      <c r="S28" s="15"/>
    </row>
    <row r="29" spans="1:19" ht="9" customHeight="1">
      <c r="A29" s="296"/>
      <c r="B29" s="296"/>
      <c r="C29" s="295"/>
      <c r="D29" s="60"/>
      <c r="I29" s="292"/>
      <c r="J29" s="292"/>
      <c r="K29" s="292"/>
      <c r="O29" s="292"/>
      <c r="P29" s="296"/>
      <c r="Q29" s="295"/>
      <c r="R29" s="295"/>
      <c r="S29" s="15"/>
    </row>
    <row r="30" spans="1:19" ht="15.95" customHeight="1">
      <c r="A30" s="296"/>
      <c r="B30" s="296"/>
      <c r="C30" s="295"/>
      <c r="I30" s="292"/>
      <c r="J30" s="292"/>
      <c r="K30" s="292"/>
      <c r="M30" s="805" t="s">
        <v>313</v>
      </c>
      <c r="N30" s="805"/>
      <c r="O30" s="805"/>
      <c r="P30" s="805"/>
      <c r="Q30" s="805"/>
      <c r="R30" s="805"/>
      <c r="S30" s="805"/>
    </row>
    <row r="31" spans="1:19" ht="12" customHeight="1">
      <c r="A31" s="55"/>
      <c r="B31" s="55"/>
      <c r="C31" s="43"/>
      <c r="D31" s="14"/>
      <c r="E31" s="110"/>
      <c r="F31" s="110"/>
      <c r="G31" s="110"/>
      <c r="H31" s="110"/>
      <c r="I31" s="60"/>
      <c r="J31" s="60"/>
      <c r="K31" s="109"/>
      <c r="L31" s="114"/>
      <c r="M31" s="805"/>
      <c r="N31" s="805"/>
      <c r="O31" s="805"/>
      <c r="P31" s="805"/>
      <c r="Q31" s="805"/>
      <c r="R31" s="805"/>
      <c r="S31" s="805"/>
    </row>
    <row r="32" spans="1:19" ht="12" customHeight="1">
      <c r="A32" s="324"/>
      <c r="B32" s="324"/>
      <c r="C32" s="323"/>
      <c r="D32" s="14"/>
      <c r="E32" s="110"/>
      <c r="F32" s="110"/>
      <c r="G32" s="110"/>
      <c r="H32" s="110"/>
      <c r="I32" s="60"/>
      <c r="J32" s="60"/>
      <c r="K32" s="109"/>
      <c r="L32" s="324"/>
      <c r="M32" s="345"/>
      <c r="N32" s="345"/>
      <c r="O32" s="345"/>
      <c r="P32" s="345"/>
      <c r="Q32" s="345"/>
      <c r="R32" s="345"/>
      <c r="S32" s="345"/>
    </row>
    <row r="33" spans="1:24" ht="15.95" customHeight="1">
      <c r="A33" s="763" t="s">
        <v>146</v>
      </c>
      <c r="B33" s="763"/>
      <c r="C33" s="763"/>
      <c r="D33" s="763"/>
      <c r="E33" s="763"/>
      <c r="F33" s="763"/>
      <c r="G33" s="763"/>
      <c r="H33" s="763"/>
      <c r="I33" s="763"/>
      <c r="J33" s="763"/>
      <c r="K33" s="763"/>
      <c r="L33" s="763"/>
      <c r="M33" s="763"/>
      <c r="N33" s="763"/>
      <c r="O33" s="763"/>
      <c r="P33" s="763"/>
      <c r="Q33" s="763"/>
      <c r="R33" s="763"/>
      <c r="S33" s="8"/>
      <c r="T33" s="8"/>
      <c r="U33" s="8"/>
      <c r="V33" s="8"/>
      <c r="W33" s="42"/>
    </row>
    <row r="34" spans="1:24" ht="9.75" customHeight="1">
      <c r="A34" s="179"/>
      <c r="B34" s="179"/>
      <c r="C34" s="179"/>
      <c r="D34" s="179"/>
      <c r="E34" s="179"/>
      <c r="F34" s="179"/>
      <c r="G34" s="179"/>
      <c r="H34" s="179"/>
      <c r="I34" s="179"/>
      <c r="J34" s="179"/>
      <c r="K34" s="179"/>
      <c r="L34" s="179"/>
      <c r="M34" s="179"/>
      <c r="N34" s="179"/>
      <c r="O34" s="179"/>
      <c r="P34" s="179"/>
      <c r="Q34" s="179"/>
      <c r="R34" s="179"/>
      <c r="S34" s="179"/>
      <c r="T34" s="179"/>
      <c r="U34" s="179"/>
      <c r="V34" s="179"/>
      <c r="W34" s="42"/>
    </row>
    <row r="35" spans="1:24" ht="15.95" customHeight="1">
      <c r="B35" s="16" t="s">
        <v>157</v>
      </c>
      <c r="C35" s="303" t="s">
        <v>1</v>
      </c>
      <c r="I35" s="798"/>
      <c r="J35" s="798"/>
      <c r="K35" s="305"/>
      <c r="O35" s="304"/>
      <c r="P35" s="16" t="s">
        <v>157</v>
      </c>
      <c r="Q35" s="303" t="s">
        <v>1</v>
      </c>
      <c r="U35" s="13"/>
      <c r="V35" s="42"/>
      <c r="W35" s="39"/>
      <c r="X35" s="18"/>
    </row>
    <row r="36" spans="1:24" ht="13.5" customHeight="1" thickBot="1">
      <c r="A36" s="791">
        <v>1</v>
      </c>
      <c r="B36" s="735">
        <v>9</v>
      </c>
      <c r="C36" s="792" t="str">
        <f>IF(B36="","",VLOOKUP(B36,$P$64:$Q$78,2))</f>
        <v>秀明八千代</v>
      </c>
      <c r="D36" s="527"/>
      <c r="E36" s="528"/>
      <c r="F36" s="528">
        <v>4</v>
      </c>
      <c r="G36"/>
      <c r="I36"/>
      <c r="J36"/>
      <c r="L36"/>
      <c r="M36" s="1"/>
      <c r="N36" s="572">
        <v>4</v>
      </c>
      <c r="O36" s="566"/>
      <c r="P36" s="746">
        <v>12</v>
      </c>
      <c r="Q36" s="792" t="str">
        <f>IF(P36="","",VLOOKUP(P36,$P$64:$Q$78,2))</f>
        <v>日体大柏</v>
      </c>
      <c r="R36" s="789">
        <v>8</v>
      </c>
      <c r="S36" s="795"/>
      <c r="T36" s="59"/>
      <c r="U36" s="11"/>
      <c r="V36" s="43"/>
      <c r="W36" s="42"/>
    </row>
    <row r="37" spans="1:24" ht="13.5" customHeight="1" thickTop="1" thickBot="1">
      <c r="A37" s="791"/>
      <c r="B37" s="735"/>
      <c r="C37" s="792"/>
      <c r="D37" s="84"/>
      <c r="E37" s="350"/>
      <c r="F37" s="344"/>
      <c r="G37" s="561">
        <v>3</v>
      </c>
      <c r="I37"/>
      <c r="J37"/>
      <c r="L37"/>
      <c r="M37" s="562">
        <v>1</v>
      </c>
      <c r="N37" s="38" t="s">
        <v>550</v>
      </c>
      <c r="O37" s="1"/>
      <c r="P37" s="746"/>
      <c r="Q37" s="792"/>
      <c r="R37" s="726"/>
      <c r="S37" s="727"/>
      <c r="T37" s="42"/>
      <c r="U37" s="39"/>
      <c r="V37" s="18"/>
      <c r="W37" s="13"/>
      <c r="X37" s="13"/>
    </row>
    <row r="38" spans="1:24" ht="13.5" customHeight="1" thickTop="1" thickBot="1">
      <c r="A38" s="791">
        <v>2</v>
      </c>
      <c r="B38" s="735">
        <v>13</v>
      </c>
      <c r="C38" s="792" t="str">
        <f>IF(B38="","",VLOOKUP(B38,$P$64:$Q$78,2))</f>
        <v>西武台</v>
      </c>
      <c r="D38" s="554"/>
      <c r="E38" s="555">
        <v>1</v>
      </c>
      <c r="F38" s="344" t="s">
        <v>561</v>
      </c>
      <c r="G38" s="533"/>
      <c r="I38" s="717" t="s">
        <v>312</v>
      </c>
      <c r="J38" s="717"/>
      <c r="L38" s="521"/>
      <c r="M38" s="565"/>
      <c r="N38" s="573"/>
      <c r="O38" s="566"/>
      <c r="P38" s="746">
        <v>6</v>
      </c>
      <c r="Q38" s="792" t="str">
        <f>IF(P38="","",VLOOKUP(P38,$P$64:$Q$78,2))</f>
        <v>佐原</v>
      </c>
      <c r="R38" s="789">
        <v>9</v>
      </c>
      <c r="S38" s="789"/>
      <c r="T38" s="42"/>
      <c r="U38" s="39"/>
      <c r="V38" s="18"/>
      <c r="W38" s="13"/>
      <c r="X38" s="13"/>
    </row>
    <row r="39" spans="1:24" ht="13.5" customHeight="1" thickTop="1" thickBot="1">
      <c r="A39" s="791"/>
      <c r="B39" s="735"/>
      <c r="C39" s="792"/>
      <c r="D39" s="559"/>
      <c r="E39" s="560" t="s">
        <v>545</v>
      </c>
      <c r="F39" s="648"/>
      <c r="G39" s="530"/>
      <c r="H39" s="788"/>
      <c r="I39" s="803"/>
      <c r="J39" s="803"/>
      <c r="K39" s="803"/>
      <c r="L39" s="544">
        <v>3</v>
      </c>
      <c r="M39" s="577" t="s">
        <v>554</v>
      </c>
      <c r="N39" s="1">
        <v>1</v>
      </c>
      <c r="O39" s="1"/>
      <c r="P39" s="746"/>
      <c r="Q39" s="792"/>
      <c r="R39" s="726"/>
      <c r="S39" s="789"/>
      <c r="T39" s="12"/>
      <c r="U39" s="39"/>
      <c r="V39" s="13"/>
      <c r="W39" s="13"/>
      <c r="X39" s="13"/>
    </row>
    <row r="40" spans="1:24" ht="13.5" customHeight="1" thickTop="1" thickBot="1">
      <c r="A40" s="791">
        <v>3</v>
      </c>
      <c r="B40" s="735">
        <v>15</v>
      </c>
      <c r="C40" s="792" t="str">
        <f>IF(B40="","",VLOOKUP(B40,$P$64:$Q$78,2))</f>
        <v>千葉南</v>
      </c>
      <c r="D40" s="554"/>
      <c r="E40" s="539"/>
      <c r="F40" s="352">
        <v>1</v>
      </c>
      <c r="G40" s="530"/>
      <c r="H40" s="788"/>
      <c r="I40" s="803"/>
      <c r="J40" s="803"/>
      <c r="K40" s="803"/>
      <c r="L40" s="650"/>
      <c r="M40" s="38"/>
      <c r="N40" s="572">
        <v>0</v>
      </c>
      <c r="O40" s="566"/>
      <c r="P40" s="746">
        <v>4</v>
      </c>
      <c r="Q40" s="792" t="str">
        <f>IF(P40="","",VLOOKUP(P40,$P$64:$Q$78,2))</f>
        <v>成東</v>
      </c>
      <c r="R40" s="789">
        <v>10</v>
      </c>
      <c r="S40" s="789"/>
      <c r="T40" s="12"/>
      <c r="U40" s="39"/>
      <c r="V40" s="13"/>
      <c r="W40" s="13"/>
      <c r="X40" s="13"/>
    </row>
    <row r="41" spans="1:24" ht="13.5" customHeight="1" thickTop="1" thickBot="1">
      <c r="A41" s="791"/>
      <c r="B41" s="735"/>
      <c r="C41" s="792"/>
      <c r="D41" s="574"/>
      <c r="E41" s="556">
        <v>3</v>
      </c>
      <c r="F41" s="350"/>
      <c r="G41" s="530"/>
      <c r="I41" s="709"/>
      <c r="J41" s="328"/>
      <c r="L41" s="651"/>
      <c r="M41" s="565"/>
      <c r="N41" s="38" t="s">
        <v>557</v>
      </c>
      <c r="O41" s="1"/>
      <c r="P41" s="746"/>
      <c r="Q41" s="792"/>
      <c r="R41" s="726"/>
      <c r="S41" s="789"/>
      <c r="T41" s="12"/>
      <c r="U41" s="39"/>
      <c r="V41" s="13"/>
      <c r="W41" s="13"/>
      <c r="X41" s="13"/>
    </row>
    <row r="42" spans="1:24" ht="13.5" customHeight="1" thickTop="1" thickBot="1">
      <c r="A42" s="791">
        <v>4</v>
      </c>
      <c r="B42" s="735">
        <v>8</v>
      </c>
      <c r="C42" s="792" t="str">
        <f>IF(B42="","",VLOOKUP(B42,$P$64:$Q$78,2))</f>
        <v>船橋東</v>
      </c>
      <c r="D42" s="554"/>
      <c r="E42" s="555">
        <v>1</v>
      </c>
      <c r="F42" s="350"/>
      <c r="G42" s="530"/>
      <c r="H42" s="799" t="s">
        <v>762</v>
      </c>
      <c r="I42" s="800"/>
      <c r="J42" s="801" t="s">
        <v>763</v>
      </c>
      <c r="K42" s="802"/>
      <c r="L42" s="547"/>
      <c r="M42" s="570">
        <v>0</v>
      </c>
      <c r="N42" s="573"/>
      <c r="O42" s="566"/>
      <c r="P42" s="746">
        <v>2</v>
      </c>
      <c r="Q42" s="792" t="str">
        <f>IF(P42="","",VLOOKUP(P42,$P$64:$Q$78,2))</f>
        <v>長生　</v>
      </c>
      <c r="R42" s="789">
        <v>11</v>
      </c>
      <c r="S42" s="789"/>
      <c r="T42" s="12"/>
      <c r="U42" s="39"/>
      <c r="V42" s="13"/>
      <c r="W42" s="13"/>
      <c r="X42" s="13"/>
    </row>
    <row r="43" spans="1:24" ht="13.5" customHeight="1" thickTop="1" thickBot="1">
      <c r="A43" s="791"/>
      <c r="B43" s="735"/>
      <c r="C43" s="792"/>
      <c r="D43" s="559"/>
      <c r="E43" s="560" t="s">
        <v>706</v>
      </c>
      <c r="F43" s="532">
        <v>1</v>
      </c>
      <c r="G43" s="530"/>
      <c r="H43" s="352"/>
      <c r="I43" s="3"/>
      <c r="J43" s="347"/>
      <c r="K43" s="582"/>
      <c r="L43" s="84"/>
      <c r="M43" s="38"/>
      <c r="N43" s="1">
        <v>5</v>
      </c>
      <c r="O43" s="1"/>
      <c r="P43" s="746"/>
      <c r="Q43" s="792"/>
      <c r="R43" s="726"/>
      <c r="S43" s="789"/>
      <c r="T43" s="12"/>
      <c r="U43" s="39"/>
      <c r="V43" s="13"/>
      <c r="W43" s="13"/>
      <c r="X43" s="13"/>
    </row>
    <row r="44" spans="1:24" ht="13.5" customHeight="1" thickTop="1" thickBot="1">
      <c r="A44" s="791">
        <v>5</v>
      </c>
      <c r="B44" s="735">
        <v>10</v>
      </c>
      <c r="C44" s="792" t="str">
        <f>IF(B44="","",VLOOKUP(B44,$P$64:$Q$78,2))</f>
        <v>習志野</v>
      </c>
      <c r="D44" s="554"/>
      <c r="E44" s="539"/>
      <c r="F44" s="649"/>
      <c r="G44" s="530"/>
      <c r="I44"/>
      <c r="J44"/>
      <c r="K44" s="652"/>
      <c r="L44" s="84"/>
      <c r="M44" s="1"/>
      <c r="N44" s="572">
        <v>4</v>
      </c>
      <c r="O44" s="566"/>
      <c r="P44" s="736">
        <v>11</v>
      </c>
      <c r="Q44" s="785" t="str">
        <f>IF(P44="","",VLOOKUP(P44,$P$64:$Q$78,2))</f>
        <v>敬愛学園</v>
      </c>
      <c r="R44" s="787">
        <v>12</v>
      </c>
      <c r="S44" s="43"/>
      <c r="T44" s="12"/>
      <c r="U44" s="39"/>
      <c r="V44" s="13"/>
      <c r="W44" s="13"/>
      <c r="X44" s="13"/>
    </row>
    <row r="45" spans="1:24" ht="13.5" customHeight="1" thickTop="1" thickBot="1">
      <c r="A45" s="791"/>
      <c r="B45" s="735"/>
      <c r="C45" s="792"/>
      <c r="D45" s="574"/>
      <c r="E45" s="556">
        <v>4</v>
      </c>
      <c r="F45" s="530" t="s">
        <v>756</v>
      </c>
      <c r="G45" s="531"/>
      <c r="I45"/>
      <c r="J45"/>
      <c r="K45" s="652"/>
      <c r="L45" s="84"/>
      <c r="M45" s="562">
        <v>0</v>
      </c>
      <c r="N45" s="38" t="s">
        <v>559</v>
      </c>
      <c r="O45" s="1"/>
      <c r="P45" s="737"/>
      <c r="Q45" s="786"/>
      <c r="R45" s="787"/>
      <c r="S45" s="59"/>
      <c r="T45" s="11"/>
      <c r="U45" s="43"/>
      <c r="W45" s="39"/>
      <c r="X45" s="13"/>
    </row>
    <row r="46" spans="1:24" ht="13.5" customHeight="1" thickTop="1" thickBot="1">
      <c r="A46" s="791">
        <v>6</v>
      </c>
      <c r="B46" s="735">
        <v>7</v>
      </c>
      <c r="C46" s="792" t="str">
        <f>IF(B46="","",VLOOKUP(B46,$P$64:$Q$78,2))</f>
        <v>市立銚子</v>
      </c>
      <c r="D46" s="554"/>
      <c r="E46" s="555">
        <v>1</v>
      </c>
      <c r="F46" s="530"/>
      <c r="G46" s="536">
        <v>0</v>
      </c>
      <c r="I46"/>
      <c r="J46"/>
      <c r="K46" s="652"/>
      <c r="L46" s="530"/>
      <c r="M46" s="565"/>
      <c r="N46" s="573"/>
      <c r="O46" s="566"/>
      <c r="P46" s="736">
        <v>5</v>
      </c>
      <c r="Q46" s="785" t="str">
        <f>IF(P46="","",VLOOKUP(P46,$P$64:$Q$78,2))</f>
        <v>成田</v>
      </c>
      <c r="R46" s="787">
        <v>13</v>
      </c>
      <c r="S46" s="43"/>
      <c r="T46" s="12"/>
      <c r="U46" s="39"/>
      <c r="V46" s="13"/>
      <c r="W46" s="13"/>
      <c r="X46" s="13"/>
    </row>
    <row r="47" spans="1:24" ht="13.5" customHeight="1" thickTop="1" thickBot="1">
      <c r="A47" s="791"/>
      <c r="B47" s="735"/>
      <c r="C47" s="792"/>
      <c r="D47" s="559"/>
      <c r="E47" s="560" t="s">
        <v>707</v>
      </c>
      <c r="F47" s="531"/>
      <c r="G47"/>
      <c r="I47"/>
      <c r="J47"/>
      <c r="K47" s="652"/>
      <c r="L47" s="531"/>
      <c r="M47" s="577" t="s">
        <v>553</v>
      </c>
      <c r="N47" s="1">
        <v>0</v>
      </c>
      <c r="O47" s="1"/>
      <c r="P47" s="737"/>
      <c r="Q47" s="786"/>
      <c r="R47" s="787"/>
      <c r="S47" s="77"/>
      <c r="T47" s="59"/>
      <c r="U47" s="11"/>
      <c r="V47" s="43"/>
    </row>
    <row r="48" spans="1:24" ht="13.5" customHeight="1" thickTop="1" thickBot="1">
      <c r="A48" s="791">
        <v>7</v>
      </c>
      <c r="B48" s="735">
        <v>14</v>
      </c>
      <c r="C48" s="792" t="str">
        <f>IF(B48="","",VLOOKUP(B48,$P$64:$Q$78,2))</f>
        <v>麗澤</v>
      </c>
      <c r="D48" s="554"/>
      <c r="E48" s="539"/>
      <c r="F48" s="83">
        <v>2</v>
      </c>
      <c r="G48"/>
      <c r="I48"/>
      <c r="J48"/>
      <c r="L48" s="546">
        <v>2</v>
      </c>
      <c r="M48" s="38"/>
      <c r="N48" s="572">
        <v>0</v>
      </c>
      <c r="O48" s="566"/>
      <c r="P48" s="736">
        <v>3</v>
      </c>
      <c r="Q48" s="785" t="str">
        <f>IF(P48="","",VLOOKUP(P48,$P$64:$Q$78,2))</f>
        <v>東金</v>
      </c>
      <c r="R48" s="787">
        <v>14</v>
      </c>
    </row>
    <row r="49" spans="1:25" ht="13.5" customHeight="1" thickTop="1" thickBot="1">
      <c r="A49" s="791"/>
      <c r="B49" s="735"/>
      <c r="C49" s="792"/>
      <c r="D49" s="574"/>
      <c r="E49" s="556">
        <v>4</v>
      </c>
      <c r="F49" s="350"/>
      <c r="G49"/>
      <c r="H49" s="13"/>
      <c r="I49"/>
      <c r="J49"/>
      <c r="K49" s="13"/>
      <c r="L49" s="565"/>
      <c r="M49" s="565"/>
      <c r="N49" s="38" t="s">
        <v>560</v>
      </c>
      <c r="O49" s="1"/>
      <c r="P49" s="737"/>
      <c r="Q49" s="786"/>
      <c r="R49" s="787"/>
    </row>
    <row r="50" spans="1:25" ht="13.5" customHeight="1" thickTop="1" thickBot="1">
      <c r="A50" s="324"/>
      <c r="B50" s="316"/>
      <c r="C50" s="313"/>
      <c r="D50" s="3"/>
      <c r="E50" s="13"/>
      <c r="F50"/>
      <c r="G50"/>
      <c r="H50"/>
      <c r="I50"/>
      <c r="J50"/>
      <c r="K50" s="13"/>
      <c r="L50" s="1"/>
      <c r="M50" s="570">
        <v>3</v>
      </c>
      <c r="N50" s="573"/>
      <c r="O50" s="566"/>
      <c r="P50" s="736">
        <v>1</v>
      </c>
      <c r="Q50" s="785" t="str">
        <f>IF(P50="","",VLOOKUP(P50,$P$64:$Q$78,2))</f>
        <v>拓大紅陵</v>
      </c>
      <c r="R50" s="787">
        <v>15</v>
      </c>
    </row>
    <row r="51" spans="1:25" ht="13.5" customHeight="1" thickTop="1">
      <c r="A51" s="324"/>
      <c r="B51" s="316"/>
      <c r="C51" s="313"/>
      <c r="D51" s="3"/>
      <c r="E51" s="13"/>
      <c r="F51"/>
      <c r="G51"/>
      <c r="H51"/>
      <c r="I51"/>
      <c r="J51"/>
      <c r="K51" s="13"/>
      <c r="L51" s="1"/>
      <c r="M51" s="38"/>
      <c r="N51" s="1">
        <v>5</v>
      </c>
      <c r="O51" s="1"/>
      <c r="P51" s="737"/>
      <c r="Q51" s="786"/>
      <c r="R51" s="787"/>
    </row>
    <row r="52" spans="1:25" ht="25.5" customHeight="1">
      <c r="A52" s="55"/>
      <c r="C52" s="41" t="s">
        <v>148</v>
      </c>
      <c r="F52" s="110"/>
      <c r="G52" s="110"/>
      <c r="H52" s="110"/>
      <c r="I52" s="113"/>
      <c r="J52" s="112"/>
      <c r="L52" s="114"/>
      <c r="M52" s="114"/>
      <c r="N52" s="114"/>
      <c r="O52" s="60"/>
      <c r="P52" s="50"/>
      <c r="Q52" s="788"/>
      <c r="R52" s="789"/>
    </row>
    <row r="53" spans="1:25" ht="15.75" customHeight="1" thickBot="1">
      <c r="A53" s="296"/>
      <c r="C53" s="792" t="s">
        <v>720</v>
      </c>
      <c r="D53" s="554">
        <v>0</v>
      </c>
      <c r="E53" s="625"/>
      <c r="F53" s="110"/>
      <c r="G53" s="110"/>
      <c r="H53" s="110"/>
      <c r="I53" s="295"/>
      <c r="J53" s="293"/>
      <c r="K53" s="294"/>
      <c r="L53" s="296"/>
      <c r="M53" s="296"/>
      <c r="N53" s="296"/>
      <c r="O53" s="60"/>
      <c r="P53" s="50"/>
      <c r="Q53" s="788"/>
      <c r="R53" s="789"/>
    </row>
    <row r="54" spans="1:25" ht="15.75" customHeight="1" thickTop="1" thickBot="1">
      <c r="A54" s="296"/>
      <c r="C54" s="792"/>
      <c r="D54" s="567"/>
      <c r="E54" s="561"/>
      <c r="F54" s="110"/>
      <c r="G54" s="110"/>
      <c r="H54" s="110"/>
      <c r="I54" s="295"/>
      <c r="J54" s="293"/>
      <c r="K54" s="294"/>
      <c r="L54" s="296"/>
      <c r="M54" s="296"/>
      <c r="N54" s="296"/>
      <c r="O54" s="60"/>
      <c r="P54" s="50"/>
      <c r="Q54" s="788"/>
      <c r="R54" s="789"/>
    </row>
    <row r="55" spans="1:25" ht="15.75" customHeight="1" thickTop="1" thickBot="1">
      <c r="A55" s="296"/>
      <c r="C55" s="792" t="s">
        <v>669</v>
      </c>
      <c r="D55" s="569"/>
      <c r="E55" s="306"/>
      <c r="F55" s="110"/>
      <c r="G55" s="110"/>
      <c r="H55" s="110"/>
      <c r="I55" s="295"/>
      <c r="J55" s="293"/>
      <c r="K55" s="294"/>
      <c r="L55" s="296"/>
      <c r="M55" s="296"/>
      <c r="N55" s="296"/>
      <c r="O55" s="60"/>
      <c r="P55" s="50"/>
      <c r="Q55" s="788"/>
      <c r="R55" s="789"/>
    </row>
    <row r="56" spans="1:25" ht="15.75" customHeight="1" thickTop="1">
      <c r="A56" s="296"/>
      <c r="C56" s="792"/>
      <c r="D56" s="556">
        <v>3</v>
      </c>
      <c r="F56" s="110"/>
      <c r="G56" s="110"/>
      <c r="H56" s="110"/>
      <c r="I56" s="295"/>
      <c r="J56" s="293"/>
      <c r="K56" s="294"/>
      <c r="L56" s="296"/>
      <c r="M56" s="296"/>
      <c r="N56" s="296"/>
      <c r="O56" s="60"/>
      <c r="P56" s="50"/>
      <c r="Q56" s="788"/>
      <c r="R56" s="789"/>
    </row>
    <row r="57" spans="1:25" ht="9.75" customHeight="1">
      <c r="A57" s="55"/>
      <c r="C57" s="11"/>
      <c r="F57" s="110"/>
      <c r="G57" s="110"/>
      <c r="H57" s="110"/>
      <c r="I57" s="110"/>
      <c r="J57" s="112"/>
      <c r="M57" s="114"/>
      <c r="N57" s="114"/>
      <c r="O57" s="60"/>
      <c r="P57" s="50"/>
      <c r="Q57" s="788"/>
      <c r="R57" s="789"/>
    </row>
    <row r="58" spans="1:25" ht="19.5" customHeight="1">
      <c r="A58" s="55"/>
      <c r="C58" s="11"/>
      <c r="F58" s="110"/>
      <c r="G58" s="110"/>
      <c r="H58" s="110"/>
      <c r="I58" s="110"/>
      <c r="J58" s="112"/>
      <c r="O58" s="112"/>
      <c r="P58" s="5"/>
      <c r="Q58" s="5"/>
      <c r="R58" s="11"/>
    </row>
    <row r="59" spans="1:25" ht="19.5" customHeight="1">
      <c r="A59" s="55"/>
      <c r="C59" s="11"/>
      <c r="F59" s="110"/>
      <c r="G59" s="110"/>
      <c r="H59" s="110"/>
      <c r="I59" s="110"/>
      <c r="J59" s="112"/>
      <c r="O59" s="112"/>
      <c r="P59" s="5"/>
      <c r="Q59" s="5"/>
      <c r="R59" s="11"/>
    </row>
    <row r="60" spans="1:25" ht="19.5" customHeight="1">
      <c r="A60" s="55"/>
      <c r="C60" s="11"/>
      <c r="F60" s="110"/>
      <c r="G60" s="110"/>
      <c r="H60" s="110"/>
      <c r="I60" s="110"/>
      <c r="J60" s="112"/>
      <c r="O60" s="112"/>
      <c r="P60" s="5"/>
      <c r="Q60" s="5"/>
      <c r="R60" s="11"/>
    </row>
    <row r="61" spans="1:25" ht="19.5" customHeight="1">
      <c r="A61" s="55"/>
      <c r="C61" s="11"/>
      <c r="F61" s="110"/>
      <c r="G61" s="110"/>
      <c r="J61" s="112"/>
      <c r="O61" s="112"/>
      <c r="P61" s="5"/>
      <c r="Q61" s="5"/>
      <c r="R61" s="11"/>
    </row>
    <row r="62" spans="1:25" ht="20.100000000000001" customHeight="1">
      <c r="C62" s="12" t="s">
        <v>13</v>
      </c>
      <c r="D62" s="14"/>
      <c r="E62" s="110"/>
      <c r="F62" s="110"/>
      <c r="G62" s="110"/>
      <c r="H62" s="110"/>
      <c r="I62" s="113"/>
      <c r="J62" s="14"/>
      <c r="K62" s="109"/>
      <c r="L62" s="114"/>
      <c r="M62" s="114"/>
      <c r="N62" s="114"/>
      <c r="O62" s="14"/>
      <c r="P62" s="790" t="s">
        <v>14</v>
      </c>
      <c r="Q62" s="731"/>
      <c r="R62" s="12"/>
      <c r="S62" s="10"/>
      <c r="X62" s="28"/>
      <c r="Y62" s="12"/>
    </row>
    <row r="63" spans="1:25" ht="20.100000000000001" customHeight="1">
      <c r="B63" s="201"/>
      <c r="C63" s="201" t="s">
        <v>1</v>
      </c>
      <c r="D63" s="780"/>
      <c r="E63" s="780"/>
      <c r="F63" s="110"/>
      <c r="G63" s="110"/>
      <c r="H63" s="110"/>
      <c r="I63" s="113"/>
      <c r="J63" s="14"/>
      <c r="K63" s="109"/>
      <c r="L63" s="114"/>
      <c r="M63" s="114"/>
      <c r="N63" s="114"/>
      <c r="O63" s="14"/>
      <c r="P63" s="201"/>
      <c r="Q63" s="201" t="s">
        <v>1</v>
      </c>
      <c r="R63" s="781"/>
      <c r="S63" s="782"/>
      <c r="X63" s="193"/>
      <c r="Y63" s="194"/>
    </row>
    <row r="64" spans="1:25" ht="20.100000000000001" customHeight="1">
      <c r="B64" s="201">
        <v>1</v>
      </c>
      <c r="C64" s="271" t="s">
        <v>135</v>
      </c>
      <c r="D64" s="780"/>
      <c r="E64" s="780"/>
      <c r="F64" s="110"/>
      <c r="G64" s="110"/>
      <c r="H64" s="110"/>
      <c r="I64" s="113"/>
      <c r="J64" s="14"/>
      <c r="K64" s="109"/>
      <c r="L64" s="114"/>
      <c r="M64" s="114"/>
      <c r="N64" s="114"/>
      <c r="O64" s="14"/>
      <c r="P64" s="201">
        <v>1</v>
      </c>
      <c r="Q64" s="200" t="s">
        <v>135</v>
      </c>
      <c r="R64" s="781"/>
      <c r="S64" s="782"/>
      <c r="X64" s="193"/>
      <c r="Y64" s="194"/>
    </row>
    <row r="65" spans="2:25" ht="20.100000000000001" customHeight="1">
      <c r="B65" s="201">
        <v>2</v>
      </c>
      <c r="C65" s="271" t="s">
        <v>116</v>
      </c>
      <c r="D65" s="780"/>
      <c r="E65" s="780"/>
      <c r="F65" s="110"/>
      <c r="G65" s="110"/>
      <c r="H65" s="110"/>
      <c r="I65" s="113"/>
      <c r="J65" s="14"/>
      <c r="K65" s="109"/>
      <c r="L65" s="114"/>
      <c r="M65" s="114"/>
      <c r="N65" s="114"/>
      <c r="O65" s="14"/>
      <c r="P65" s="201">
        <v>2</v>
      </c>
      <c r="Q65" s="200" t="s">
        <v>159</v>
      </c>
      <c r="R65" s="781"/>
      <c r="S65" s="782"/>
      <c r="X65" s="193"/>
      <c r="Y65" s="194"/>
    </row>
    <row r="66" spans="2:25" ht="20.100000000000001" customHeight="1">
      <c r="B66" s="201">
        <v>3</v>
      </c>
      <c r="C66" s="271" t="s">
        <v>158</v>
      </c>
      <c r="D66" s="780"/>
      <c r="E66" s="780"/>
      <c r="F66" s="110"/>
      <c r="G66" s="110"/>
      <c r="H66" s="110"/>
      <c r="I66" s="113"/>
      <c r="J66" s="14"/>
      <c r="K66" s="109"/>
      <c r="L66" s="114"/>
      <c r="M66" s="114"/>
      <c r="N66" s="114"/>
      <c r="O66" s="14"/>
      <c r="P66" s="201">
        <v>3</v>
      </c>
      <c r="Q66" s="200" t="s">
        <v>120</v>
      </c>
      <c r="R66" s="781"/>
      <c r="S66" s="782"/>
      <c r="X66" s="193"/>
      <c r="Y66" s="194"/>
    </row>
    <row r="67" spans="2:25" ht="20.100000000000001" customHeight="1">
      <c r="B67" s="201">
        <v>4</v>
      </c>
      <c r="C67" s="271" t="s">
        <v>136</v>
      </c>
      <c r="D67" s="780"/>
      <c r="E67" s="780"/>
      <c r="F67" s="110"/>
      <c r="G67" s="110"/>
      <c r="H67" s="110"/>
      <c r="I67" s="113"/>
      <c r="J67" s="14"/>
      <c r="K67" s="109"/>
      <c r="L67" s="114"/>
      <c r="M67" s="114"/>
      <c r="N67" s="114"/>
      <c r="O67" s="14"/>
      <c r="P67" s="201">
        <v>4</v>
      </c>
      <c r="Q67" s="200" t="s">
        <v>161</v>
      </c>
      <c r="R67" s="781"/>
      <c r="S67" s="782"/>
      <c r="X67" s="193"/>
      <c r="Y67" s="194"/>
    </row>
    <row r="68" spans="2:25" ht="20.100000000000001" customHeight="1">
      <c r="B68" s="201">
        <v>5</v>
      </c>
      <c r="C68" s="271" t="s">
        <v>120</v>
      </c>
      <c r="D68" s="780"/>
      <c r="E68" s="780"/>
      <c r="F68" s="110"/>
      <c r="G68" s="110"/>
      <c r="H68" s="110"/>
      <c r="I68" s="113"/>
      <c r="J68" s="14"/>
      <c r="K68" s="109"/>
      <c r="L68" s="114"/>
      <c r="M68" s="114"/>
      <c r="N68" s="114"/>
      <c r="O68" s="14"/>
      <c r="P68" s="201">
        <v>5</v>
      </c>
      <c r="Q68" s="200" t="s">
        <v>91</v>
      </c>
      <c r="R68" s="781"/>
      <c r="S68" s="782"/>
      <c r="X68" s="193"/>
      <c r="Y68" s="194"/>
    </row>
    <row r="69" spans="2:25" ht="20.100000000000001" customHeight="1">
      <c r="B69" s="201">
        <v>6</v>
      </c>
      <c r="C69" s="271" t="s">
        <v>160</v>
      </c>
      <c r="D69" s="780"/>
      <c r="E69" s="780"/>
      <c r="F69" s="110"/>
      <c r="G69" s="110"/>
      <c r="H69" s="110"/>
      <c r="I69" s="113"/>
      <c r="J69" s="14"/>
      <c r="K69" s="109"/>
      <c r="L69" s="114"/>
      <c r="M69" s="114"/>
      <c r="N69" s="114"/>
      <c r="O69" s="14"/>
      <c r="P69" s="201">
        <v>6</v>
      </c>
      <c r="Q69" s="200" t="s">
        <v>99</v>
      </c>
      <c r="R69" s="781"/>
      <c r="S69" s="782"/>
      <c r="X69" s="193"/>
      <c r="Y69" s="194"/>
    </row>
    <row r="70" spans="2:25" ht="20.100000000000001" customHeight="1">
      <c r="B70" s="201">
        <v>7</v>
      </c>
      <c r="C70" s="271" t="s">
        <v>91</v>
      </c>
      <c r="D70" s="780"/>
      <c r="E70" s="780"/>
      <c r="F70" s="110"/>
      <c r="G70" s="110"/>
      <c r="H70" s="110"/>
      <c r="I70" s="113"/>
      <c r="J70" s="14"/>
      <c r="K70" s="109"/>
      <c r="L70" s="114"/>
      <c r="M70" s="114"/>
      <c r="N70" s="114"/>
      <c r="O70" s="14"/>
      <c r="P70" s="201">
        <v>7</v>
      </c>
      <c r="Q70" s="200" t="s">
        <v>90</v>
      </c>
      <c r="R70" s="781"/>
      <c r="S70" s="782"/>
      <c r="X70" s="193"/>
      <c r="Y70" s="194"/>
    </row>
    <row r="71" spans="2:25" ht="20.100000000000001" customHeight="1">
      <c r="B71" s="201">
        <v>8</v>
      </c>
      <c r="C71" s="271" t="s">
        <v>92</v>
      </c>
      <c r="D71" s="780"/>
      <c r="E71" s="780"/>
      <c r="F71" s="110"/>
      <c r="G71" s="110"/>
      <c r="H71" s="110"/>
      <c r="I71" s="113"/>
      <c r="J71" s="14"/>
      <c r="K71" s="109"/>
      <c r="L71" s="114"/>
      <c r="M71" s="114"/>
      <c r="N71" s="114"/>
      <c r="O71" s="14"/>
      <c r="P71" s="201">
        <v>8</v>
      </c>
      <c r="Q71" s="200" t="s">
        <v>119</v>
      </c>
      <c r="R71" s="781"/>
      <c r="S71" s="782"/>
      <c r="X71" s="193"/>
      <c r="Y71" s="194"/>
    </row>
    <row r="72" spans="2:25" ht="20.100000000000001" customHeight="1">
      <c r="B72" s="201">
        <v>9</v>
      </c>
      <c r="C72" s="271" t="s">
        <v>99</v>
      </c>
      <c r="D72" s="780"/>
      <c r="E72" s="780"/>
      <c r="F72" s="110"/>
      <c r="G72" s="110"/>
      <c r="H72" s="110"/>
      <c r="I72" s="113"/>
      <c r="J72" s="14"/>
      <c r="K72" s="109"/>
      <c r="L72" s="114"/>
      <c r="M72" s="114"/>
      <c r="N72" s="114"/>
      <c r="O72" s="14"/>
      <c r="P72" s="201">
        <v>9</v>
      </c>
      <c r="Q72" s="201" t="s">
        <v>131</v>
      </c>
      <c r="R72" s="781"/>
      <c r="S72" s="782"/>
      <c r="X72" s="193"/>
      <c r="Y72" s="194"/>
    </row>
    <row r="73" spans="2:25" ht="20.100000000000001" customHeight="1">
      <c r="B73" s="201">
        <v>10</v>
      </c>
      <c r="C73" s="271" t="s">
        <v>90</v>
      </c>
      <c r="D73" s="780"/>
      <c r="E73" s="780"/>
      <c r="F73" s="110"/>
      <c r="G73" s="110"/>
      <c r="H73" s="110"/>
      <c r="I73" s="113"/>
      <c r="J73" s="14"/>
      <c r="K73" s="109"/>
      <c r="L73" s="114"/>
      <c r="M73" s="114"/>
      <c r="N73" s="114"/>
      <c r="O73" s="14"/>
      <c r="P73" s="201">
        <v>10</v>
      </c>
      <c r="Q73" s="200" t="s">
        <v>117</v>
      </c>
      <c r="R73" s="781"/>
      <c r="S73" s="782"/>
      <c r="X73" s="193"/>
      <c r="Y73" s="194"/>
    </row>
    <row r="74" spans="2:25" ht="20.100000000000001" customHeight="1">
      <c r="B74" s="201">
        <v>11</v>
      </c>
      <c r="C74" s="271" t="s">
        <v>131</v>
      </c>
      <c r="D74" s="780"/>
      <c r="E74" s="780"/>
      <c r="F74" s="110"/>
      <c r="G74" s="110"/>
      <c r="H74" s="110"/>
      <c r="I74" s="113"/>
      <c r="J74" s="14"/>
      <c r="K74" s="109"/>
      <c r="L74" s="114"/>
      <c r="M74" s="114"/>
      <c r="N74" s="114"/>
      <c r="O74" s="14"/>
      <c r="P74" s="201">
        <v>11</v>
      </c>
      <c r="Q74" s="200" t="s">
        <v>132</v>
      </c>
      <c r="R74" s="781"/>
      <c r="S74" s="782"/>
      <c r="X74" s="193"/>
      <c r="Y74" s="194"/>
    </row>
    <row r="75" spans="2:25" ht="20.100000000000001" customHeight="1">
      <c r="B75" s="201">
        <v>12</v>
      </c>
      <c r="C75" s="271" t="s">
        <v>147</v>
      </c>
      <c r="D75" s="780"/>
      <c r="E75" s="780"/>
      <c r="F75" s="110"/>
      <c r="G75" s="110"/>
      <c r="H75" s="110"/>
      <c r="I75" s="113"/>
      <c r="J75" s="14"/>
      <c r="K75" s="109"/>
      <c r="L75" s="114"/>
      <c r="M75" s="114"/>
      <c r="N75" s="114"/>
      <c r="O75" s="14"/>
      <c r="P75" s="201">
        <v>12</v>
      </c>
      <c r="Q75" s="200" t="s">
        <v>150</v>
      </c>
      <c r="R75" s="781"/>
      <c r="S75" s="782"/>
      <c r="X75" s="193"/>
      <c r="Y75" s="194"/>
    </row>
    <row r="76" spans="2:25" ht="20.100000000000001" customHeight="1">
      <c r="B76" s="201">
        <v>13</v>
      </c>
      <c r="C76" s="271" t="s">
        <v>132</v>
      </c>
      <c r="D76" s="780"/>
      <c r="E76" s="780"/>
      <c r="F76" s="110"/>
      <c r="G76" s="110"/>
      <c r="H76" s="110"/>
      <c r="I76" s="113"/>
      <c r="J76" s="14"/>
      <c r="K76" s="109"/>
      <c r="L76" s="114"/>
      <c r="M76" s="114"/>
      <c r="N76" s="114"/>
      <c r="O76" s="14"/>
      <c r="P76" s="201">
        <v>13</v>
      </c>
      <c r="Q76" s="200" t="s">
        <v>100</v>
      </c>
      <c r="R76" s="781"/>
      <c r="S76" s="782"/>
      <c r="X76" s="193"/>
      <c r="Y76" s="194"/>
    </row>
    <row r="77" spans="2:25" ht="20.100000000000001" customHeight="1">
      <c r="B77" s="201">
        <v>14</v>
      </c>
      <c r="C77" s="271" t="s">
        <v>133</v>
      </c>
      <c r="D77" s="780"/>
      <c r="E77" s="780"/>
      <c r="F77" s="110"/>
      <c r="G77" s="110"/>
      <c r="H77" s="110"/>
      <c r="I77" s="113"/>
      <c r="J77" s="113"/>
      <c r="K77" s="113"/>
      <c r="L77" s="114"/>
      <c r="M77" s="114"/>
      <c r="N77" s="114"/>
      <c r="O77" s="14"/>
      <c r="P77" s="201">
        <v>14</v>
      </c>
      <c r="Q77" s="200" t="s">
        <v>118</v>
      </c>
      <c r="R77" s="781"/>
      <c r="S77" s="782"/>
      <c r="X77" s="193"/>
      <c r="Y77" s="194"/>
    </row>
    <row r="78" spans="2:25" ht="20.100000000000001" customHeight="1">
      <c r="B78" s="201">
        <v>15</v>
      </c>
      <c r="C78" s="271" t="s">
        <v>134</v>
      </c>
      <c r="D78" s="780"/>
      <c r="E78" s="780"/>
      <c r="F78" s="110"/>
      <c r="G78" s="110"/>
      <c r="H78" s="110"/>
      <c r="I78" s="113"/>
      <c r="J78" s="113"/>
      <c r="K78" s="113"/>
      <c r="L78" s="114"/>
      <c r="M78" s="114"/>
      <c r="N78" s="114"/>
      <c r="O78" s="14"/>
      <c r="P78" s="201">
        <v>15</v>
      </c>
      <c r="Q78" s="200" t="s">
        <v>493</v>
      </c>
      <c r="R78" s="781"/>
      <c r="S78" s="782"/>
      <c r="X78" s="193"/>
      <c r="Y78" s="194"/>
    </row>
    <row r="79" spans="2:25" ht="20.100000000000001" customHeight="1">
      <c r="B79" s="201">
        <v>16</v>
      </c>
      <c r="C79" s="271" t="s">
        <v>150</v>
      </c>
      <c r="D79" s="780"/>
      <c r="E79" s="780"/>
      <c r="F79" s="110"/>
      <c r="G79" s="110"/>
      <c r="H79" s="110"/>
      <c r="I79" s="113"/>
      <c r="J79" s="113"/>
      <c r="K79" s="113"/>
      <c r="L79" s="114"/>
      <c r="M79" s="114"/>
      <c r="N79" s="114"/>
      <c r="O79" s="14"/>
      <c r="P79" s="12">
        <f>SUM(P64:P78)</f>
        <v>120</v>
      </c>
      <c r="Q79" s="12"/>
      <c r="R79" s="12"/>
      <c r="X79" s="193"/>
      <c r="Y79" s="194"/>
    </row>
    <row r="80" spans="2:25" ht="20.100000000000001" customHeight="1">
      <c r="B80" s="201">
        <v>17</v>
      </c>
      <c r="C80" s="271" t="s">
        <v>100</v>
      </c>
      <c r="D80" s="780"/>
      <c r="E80" s="780"/>
      <c r="F80" s="110"/>
      <c r="G80" s="110"/>
      <c r="H80" s="110"/>
      <c r="I80" s="14"/>
      <c r="J80" s="14"/>
      <c r="K80" s="109"/>
      <c r="L80" s="114"/>
      <c r="M80" s="114"/>
      <c r="N80" s="114"/>
      <c r="O80" s="14"/>
      <c r="P80" s="12"/>
      <c r="Q80" s="12"/>
      <c r="R80" s="12"/>
      <c r="X80" s="193"/>
      <c r="Y80" s="194"/>
    </row>
    <row r="81" spans="2:25" ht="20.100000000000001" customHeight="1">
      <c r="B81" s="201">
        <v>18</v>
      </c>
      <c r="C81" s="271" t="s">
        <v>118</v>
      </c>
      <c r="D81" s="780"/>
      <c r="E81" s="780"/>
      <c r="F81" s="110"/>
      <c r="G81" s="110"/>
      <c r="H81" s="110"/>
      <c r="I81" s="14"/>
      <c r="J81" s="14"/>
      <c r="K81" s="109"/>
      <c r="L81" s="114"/>
      <c r="M81" s="114"/>
      <c r="N81" s="114"/>
      <c r="O81" s="14"/>
      <c r="P81" s="12"/>
      <c r="Q81" s="12"/>
      <c r="R81" s="12"/>
      <c r="X81" s="193"/>
      <c r="Y81" s="194"/>
    </row>
    <row r="82" spans="2:25" ht="20.100000000000001" customHeight="1">
      <c r="B82" s="201">
        <v>19</v>
      </c>
      <c r="C82" s="271" t="s">
        <v>494</v>
      </c>
      <c r="D82" s="780"/>
      <c r="E82" s="780"/>
      <c r="F82" s="110"/>
      <c r="G82" s="110"/>
      <c r="H82" s="110"/>
      <c r="I82" s="14"/>
      <c r="J82" s="14"/>
      <c r="K82" s="109"/>
      <c r="L82" s="114"/>
      <c r="M82" s="114"/>
      <c r="N82" s="114"/>
      <c r="O82" s="14"/>
      <c r="P82" s="12"/>
      <c r="Q82" s="12"/>
      <c r="R82" s="12"/>
      <c r="X82" s="193"/>
      <c r="Y82" s="194"/>
    </row>
    <row r="83" spans="2:25" ht="20.100000000000001" customHeight="1">
      <c r="B83" s="201"/>
      <c r="C83" s="271"/>
      <c r="D83" s="780"/>
      <c r="E83" s="780"/>
      <c r="F83" s="110"/>
      <c r="G83" s="110"/>
      <c r="H83" s="110"/>
      <c r="I83" s="14"/>
      <c r="J83" s="14"/>
      <c r="K83" s="109"/>
      <c r="L83" s="114"/>
      <c r="M83" s="114"/>
      <c r="N83" s="114"/>
      <c r="O83" s="14"/>
      <c r="R83" s="12"/>
      <c r="X83" s="193"/>
      <c r="Y83" s="194"/>
    </row>
    <row r="84" spans="2:25" ht="20.100000000000001" customHeight="1">
      <c r="B84" s="201"/>
      <c r="C84" s="200"/>
      <c r="D84" s="780"/>
      <c r="E84" s="780"/>
      <c r="F84" s="110"/>
      <c r="G84" s="110"/>
      <c r="H84" s="110"/>
      <c r="I84" s="14"/>
      <c r="J84" s="14"/>
      <c r="K84" s="109"/>
      <c r="L84" s="114"/>
      <c r="M84" s="114"/>
      <c r="N84" s="114"/>
      <c r="O84" s="14"/>
      <c r="R84" s="12"/>
      <c r="X84" s="193"/>
      <c r="Y84" s="194"/>
    </row>
    <row r="85" spans="2:25" ht="20.100000000000001" customHeight="1">
      <c r="B85" s="201"/>
      <c r="C85" s="200"/>
      <c r="D85" s="780"/>
      <c r="E85" s="780"/>
      <c r="F85" s="110"/>
      <c r="G85" s="110"/>
      <c r="H85" s="110"/>
      <c r="I85" s="14"/>
      <c r="J85" s="14"/>
      <c r="K85" s="109"/>
      <c r="L85" s="114"/>
      <c r="M85" s="114"/>
      <c r="N85" s="114"/>
      <c r="O85" s="14"/>
      <c r="R85" s="12"/>
      <c r="X85" s="193"/>
      <c r="Y85" s="194"/>
    </row>
    <row r="86" spans="2:25" ht="20.100000000000001" customHeight="1">
      <c r="B86" s="201"/>
      <c r="C86" s="200"/>
      <c r="D86" s="780"/>
      <c r="E86" s="780"/>
      <c r="F86" s="110"/>
      <c r="G86" s="110"/>
      <c r="H86" s="110"/>
      <c r="I86" s="14"/>
      <c r="J86" s="14"/>
      <c r="K86" s="109"/>
      <c r="L86" s="114"/>
      <c r="M86" s="114"/>
      <c r="N86" s="114"/>
      <c r="O86" s="14"/>
      <c r="R86" s="12"/>
      <c r="X86" s="193"/>
      <c r="Y86" s="194"/>
    </row>
    <row r="87" spans="2:25" ht="20.100000000000001" customHeight="1">
      <c r="B87" s="201"/>
      <c r="C87" s="192"/>
      <c r="D87" s="780"/>
      <c r="E87" s="780"/>
      <c r="R87" s="193"/>
      <c r="Y87" s="194"/>
    </row>
    <row r="88" spans="2:25" ht="20.100000000000001" customHeight="1">
      <c r="B88" s="16">
        <f>SUM(B64:B87)</f>
        <v>190</v>
      </c>
      <c r="E88" s="110"/>
      <c r="R88" s="193"/>
      <c r="Y88" s="194"/>
    </row>
    <row r="89" spans="2:25" ht="20.100000000000001" customHeight="1">
      <c r="R89" s="193"/>
      <c r="Y89" s="194"/>
    </row>
    <row r="90" spans="2:25" ht="20.100000000000001" customHeight="1">
      <c r="R90" s="193"/>
      <c r="Y90" s="194"/>
    </row>
    <row r="91" spans="2:25" ht="20.100000000000001" customHeight="1">
      <c r="R91" s="39"/>
      <c r="Y91" s="194"/>
    </row>
    <row r="92" spans="2:25" ht="20.100000000000001" customHeight="1">
      <c r="R92" s="39"/>
      <c r="Y92" s="12"/>
    </row>
    <row r="93" spans="2:25" ht="20.100000000000001" customHeight="1">
      <c r="C93" s="126"/>
      <c r="R93" s="39"/>
      <c r="X93" s="13"/>
    </row>
    <row r="94" spans="2:25" ht="20.100000000000001" customHeight="1">
      <c r="C94" s="126"/>
      <c r="P94" s="12" t="s">
        <v>135</v>
      </c>
      <c r="Q94" s="12" t="s">
        <v>137</v>
      </c>
      <c r="R94" s="39"/>
      <c r="X94" s="13"/>
    </row>
    <row r="95" spans="2:25" ht="20.100000000000001" customHeight="1">
      <c r="C95" s="126"/>
      <c r="P95" s="12" t="s">
        <v>116</v>
      </c>
      <c r="Q95" s="12" t="s">
        <v>137</v>
      </c>
      <c r="R95" s="39"/>
      <c r="X95" s="13"/>
    </row>
    <row r="96" spans="2:25" ht="20.100000000000001" customHeight="1">
      <c r="C96" s="126"/>
      <c r="P96" s="12" t="s">
        <v>159</v>
      </c>
      <c r="Q96" s="12" t="s">
        <v>137</v>
      </c>
      <c r="R96" s="39"/>
      <c r="X96" s="13"/>
    </row>
    <row r="97" spans="2:24" ht="20.100000000000001" customHeight="1">
      <c r="C97" s="126"/>
      <c r="P97" s="13" t="s">
        <v>120</v>
      </c>
      <c r="Q97" s="12" t="s">
        <v>137</v>
      </c>
      <c r="R97" s="39"/>
      <c r="X97" s="13"/>
    </row>
    <row r="98" spans="2:24" ht="20.100000000000001" customHeight="1">
      <c r="C98" s="126"/>
      <c r="P98" s="13" t="s">
        <v>161</v>
      </c>
      <c r="Q98" s="12" t="s">
        <v>137</v>
      </c>
      <c r="R98" s="39"/>
      <c r="X98" s="13"/>
    </row>
    <row r="99" spans="2:24" ht="20.100000000000001" customHeight="1">
      <c r="C99" s="126"/>
      <c r="P99" s="13" t="s">
        <v>91</v>
      </c>
      <c r="Q99" s="12" t="s">
        <v>138</v>
      </c>
      <c r="X99" s="13"/>
    </row>
    <row r="100" spans="2:24" ht="20.100000000000001" customHeight="1">
      <c r="C100" s="126"/>
      <c r="P100" s="13" t="s">
        <v>99</v>
      </c>
      <c r="Q100" s="12" t="s">
        <v>138</v>
      </c>
    </row>
    <row r="101" spans="2:24" ht="20.100000000000001" customHeight="1">
      <c r="B101" s="13"/>
      <c r="C101" s="126"/>
      <c r="P101" s="13" t="s">
        <v>90</v>
      </c>
      <c r="Q101" s="12" t="s">
        <v>138</v>
      </c>
      <c r="W101" s="13"/>
    </row>
    <row r="102" spans="2:24" ht="20.100000000000001" customHeight="1">
      <c r="B102" s="13"/>
      <c r="C102" s="126"/>
      <c r="P102" s="13" t="s">
        <v>119</v>
      </c>
      <c r="Q102" s="12" t="s">
        <v>137</v>
      </c>
      <c r="W102" s="13"/>
    </row>
    <row r="103" spans="2:24" ht="20.100000000000001" customHeight="1">
      <c r="B103" s="13"/>
      <c r="C103" s="126"/>
      <c r="P103" s="13" t="s">
        <v>131</v>
      </c>
      <c r="Q103" s="12" t="s">
        <v>137</v>
      </c>
    </row>
    <row r="104" spans="2:24" ht="20.100000000000001" customHeight="1">
      <c r="B104" s="13"/>
      <c r="C104" s="126"/>
      <c r="P104" s="13" t="s">
        <v>117</v>
      </c>
      <c r="Q104" s="12" t="s">
        <v>137</v>
      </c>
    </row>
    <row r="105" spans="2:24" ht="20.100000000000001" customHeight="1">
      <c r="B105" s="13"/>
      <c r="C105" s="126"/>
      <c r="P105" s="13" t="s">
        <v>132</v>
      </c>
      <c r="Q105" s="12" t="s">
        <v>137</v>
      </c>
    </row>
    <row r="106" spans="2:24" ht="20.100000000000001" customHeight="1">
      <c r="P106" s="13" t="s">
        <v>150</v>
      </c>
      <c r="Q106" s="12" t="s">
        <v>137</v>
      </c>
    </row>
    <row r="107" spans="2:24" ht="20.100000000000001" customHeight="1">
      <c r="P107" s="13" t="s">
        <v>100</v>
      </c>
      <c r="Q107" s="12" t="s">
        <v>137</v>
      </c>
    </row>
    <row r="108" spans="2:24" ht="20.100000000000001" customHeight="1">
      <c r="P108" s="13" t="s">
        <v>118</v>
      </c>
      <c r="Q108" s="12" t="s">
        <v>163</v>
      </c>
    </row>
  </sheetData>
  <mergeCells count="178">
    <mergeCell ref="A36:A37"/>
    <mergeCell ref="B36:B37"/>
    <mergeCell ref="C36:C37"/>
    <mergeCell ref="P36:P37"/>
    <mergeCell ref="Q36:Q37"/>
    <mergeCell ref="R36:R37"/>
    <mergeCell ref="P7:P8"/>
    <mergeCell ref="Q7:Q8"/>
    <mergeCell ref="A11:A12"/>
    <mergeCell ref="B11:B12"/>
    <mergeCell ref="C11:C12"/>
    <mergeCell ref="P11:P12"/>
    <mergeCell ref="A9:A10"/>
    <mergeCell ref="C9:C10"/>
    <mergeCell ref="A7:A8"/>
    <mergeCell ref="C7:C8"/>
    <mergeCell ref="B7:B8"/>
    <mergeCell ref="B9:B10"/>
    <mergeCell ref="Q11:Q12"/>
    <mergeCell ref="H8:K9"/>
    <mergeCell ref="I7:J7"/>
    <mergeCell ref="B13:B14"/>
    <mergeCell ref="C13:C14"/>
    <mergeCell ref="I35:J35"/>
    <mergeCell ref="R17:R18"/>
    <mergeCell ref="A15:A16"/>
    <mergeCell ref="B15:B16"/>
    <mergeCell ref="C15:C16"/>
    <mergeCell ref="P15:P16"/>
    <mergeCell ref="C19:C20"/>
    <mergeCell ref="Q19:Q20"/>
    <mergeCell ref="Q13:Q14"/>
    <mergeCell ref="Q17:Q18"/>
    <mergeCell ref="P17:P18"/>
    <mergeCell ref="A19:A20"/>
    <mergeCell ref="B19:B20"/>
    <mergeCell ref="M30:S31"/>
    <mergeCell ref="R21:R22"/>
    <mergeCell ref="R25:R26"/>
    <mergeCell ref="Q27:Q28"/>
    <mergeCell ref="R27:R28"/>
    <mergeCell ref="Q21:Q22"/>
    <mergeCell ref="P21:P22"/>
    <mergeCell ref="P19:P20"/>
    <mergeCell ref="Q15:Q16"/>
    <mergeCell ref="B40:B41"/>
    <mergeCell ref="Q40:Q41"/>
    <mergeCell ref="C17:C18"/>
    <mergeCell ref="A13:A14"/>
    <mergeCell ref="B5:B6"/>
    <mergeCell ref="A1:R1"/>
    <mergeCell ref="P3:P4"/>
    <mergeCell ref="Q3:Q4"/>
    <mergeCell ref="R3:R4"/>
    <mergeCell ref="A3:A4"/>
    <mergeCell ref="C3:C4"/>
    <mergeCell ref="B3:B4"/>
    <mergeCell ref="A5:A6"/>
    <mergeCell ref="C5:C6"/>
    <mergeCell ref="P5:P6"/>
    <mergeCell ref="Q5:Q6"/>
    <mergeCell ref="A17:A18"/>
    <mergeCell ref="B17:B18"/>
    <mergeCell ref="R13:R14"/>
    <mergeCell ref="R11:R12"/>
    <mergeCell ref="R15:R16"/>
    <mergeCell ref="P9:P10"/>
    <mergeCell ref="Q9:Q10"/>
    <mergeCell ref="P13:P14"/>
    <mergeCell ref="B25:B26"/>
    <mergeCell ref="B27:B28"/>
    <mergeCell ref="P25:P26"/>
    <mergeCell ref="R19:R20"/>
    <mergeCell ref="P27:P28"/>
    <mergeCell ref="Q25:Q26"/>
    <mergeCell ref="B21:B22"/>
    <mergeCell ref="A21:A22"/>
    <mergeCell ref="C53:C54"/>
    <mergeCell ref="A38:A39"/>
    <mergeCell ref="B38:B39"/>
    <mergeCell ref="C38:C39"/>
    <mergeCell ref="P38:P39"/>
    <mergeCell ref="Q38:Q39"/>
    <mergeCell ref="R38:R39"/>
    <mergeCell ref="A42:A43"/>
    <mergeCell ref="B42:B43"/>
    <mergeCell ref="C42:C43"/>
    <mergeCell ref="P42:P43"/>
    <mergeCell ref="Q42:Q43"/>
    <mergeCell ref="R42:R43"/>
    <mergeCell ref="A25:A26"/>
    <mergeCell ref="A27:A28"/>
    <mergeCell ref="C23:C24"/>
    <mergeCell ref="R9:R10"/>
    <mergeCell ref="R7:R8"/>
    <mergeCell ref="R5:R6"/>
    <mergeCell ref="P62:Q62"/>
    <mergeCell ref="A44:A45"/>
    <mergeCell ref="A48:A49"/>
    <mergeCell ref="B48:B49"/>
    <mergeCell ref="C48:C49"/>
    <mergeCell ref="R48:R49"/>
    <mergeCell ref="A46:A47"/>
    <mergeCell ref="B46:B47"/>
    <mergeCell ref="C46:C47"/>
    <mergeCell ref="P46:P47"/>
    <mergeCell ref="R52:R57"/>
    <mergeCell ref="R46:R47"/>
    <mergeCell ref="B44:B45"/>
    <mergeCell ref="C44:C45"/>
    <mergeCell ref="P44:P45"/>
    <mergeCell ref="Q44:Q45"/>
    <mergeCell ref="R44:R45"/>
    <mergeCell ref="Q48:Q49"/>
    <mergeCell ref="A40:A41"/>
    <mergeCell ref="R40:R41"/>
    <mergeCell ref="C40:C41"/>
    <mergeCell ref="D85:E85"/>
    <mergeCell ref="D86:E86"/>
    <mergeCell ref="D87:E87"/>
    <mergeCell ref="R63:S63"/>
    <mergeCell ref="R64:S64"/>
    <mergeCell ref="R65:S65"/>
    <mergeCell ref="R66:S66"/>
    <mergeCell ref="R67:S67"/>
    <mergeCell ref="R68:S68"/>
    <mergeCell ref="R69:S69"/>
    <mergeCell ref="R70:S70"/>
    <mergeCell ref="R71:S71"/>
    <mergeCell ref="R72:S72"/>
    <mergeCell ref="R73:S73"/>
    <mergeCell ref="R74:S74"/>
    <mergeCell ref="R75:S75"/>
    <mergeCell ref="R76:S76"/>
    <mergeCell ref="R77:S77"/>
    <mergeCell ref="D72:E72"/>
    <mergeCell ref="D73:E73"/>
    <mergeCell ref="D74:E74"/>
    <mergeCell ref="D75:E75"/>
    <mergeCell ref="D76:E76"/>
    <mergeCell ref="R78:S78"/>
    <mergeCell ref="C21:C22"/>
    <mergeCell ref="P50:P51"/>
    <mergeCell ref="Q50:Q51"/>
    <mergeCell ref="R50:R51"/>
    <mergeCell ref="D81:E81"/>
    <mergeCell ref="D82:E82"/>
    <mergeCell ref="D83:E83"/>
    <mergeCell ref="Q52:Q57"/>
    <mergeCell ref="Q46:Q47"/>
    <mergeCell ref="P48:P49"/>
    <mergeCell ref="P40:P41"/>
    <mergeCell ref="C25:C26"/>
    <mergeCell ref="C27:C28"/>
    <mergeCell ref="C55:C56"/>
    <mergeCell ref="S36:S37"/>
    <mergeCell ref="S38:S39"/>
    <mergeCell ref="S40:S41"/>
    <mergeCell ref="S42:S43"/>
    <mergeCell ref="H42:I42"/>
    <mergeCell ref="J42:K42"/>
    <mergeCell ref="H39:K40"/>
    <mergeCell ref="I38:J38"/>
    <mergeCell ref="A33:R33"/>
    <mergeCell ref="D84:E84"/>
    <mergeCell ref="D78:E78"/>
    <mergeCell ref="D79:E79"/>
    <mergeCell ref="D80:E80"/>
    <mergeCell ref="D63:E63"/>
    <mergeCell ref="D64:E64"/>
    <mergeCell ref="D65:E65"/>
    <mergeCell ref="D66:E66"/>
    <mergeCell ref="D67:E67"/>
    <mergeCell ref="D68:E68"/>
    <mergeCell ref="D69:E69"/>
    <mergeCell ref="D70:E70"/>
    <mergeCell ref="D71:E71"/>
    <mergeCell ref="D77:E77"/>
  </mergeCells>
  <phoneticPr fontId="3"/>
  <conditionalFormatting sqref="D5 D8 E7">
    <cfRule type="expression" dxfId="315" priority="347">
      <formula>COUNTBLANK(D5)=1</formula>
    </cfRule>
  </conditionalFormatting>
  <conditionalFormatting sqref="D6">
    <cfRule type="expression" dxfId="314" priority="344">
      <formula>D5&lt;D8</formula>
    </cfRule>
    <cfRule type="expression" dxfId="313" priority="346">
      <formula>COUNTBLANK(D5)=1</formula>
    </cfRule>
  </conditionalFormatting>
  <conditionalFormatting sqref="D7">
    <cfRule type="expression" dxfId="312" priority="343">
      <formula>D5&gt;D8</formula>
    </cfRule>
    <cfRule type="expression" dxfId="311" priority="345">
      <formula>COUNTBLANK(D8)=1</formula>
    </cfRule>
  </conditionalFormatting>
  <conditionalFormatting sqref="E6">
    <cfRule type="expression" dxfId="310" priority="338">
      <formula>E7&lt;E3</formula>
    </cfRule>
    <cfRule type="expression" dxfId="309" priority="342">
      <formula>COUNTBLANK(E7)=1</formula>
    </cfRule>
  </conditionalFormatting>
  <conditionalFormatting sqref="E3">
    <cfRule type="expression" dxfId="308" priority="341">
      <formula>COUNTBLANK(E3)=1</formula>
    </cfRule>
  </conditionalFormatting>
  <conditionalFormatting sqref="E4">
    <cfRule type="expression" dxfId="307" priority="335">
      <formula>E3&lt;E7</formula>
    </cfRule>
    <cfRule type="expression" dxfId="306" priority="340">
      <formula>COUNTBLANK(E3)=1</formula>
    </cfRule>
  </conditionalFormatting>
  <conditionalFormatting sqref="D4">
    <cfRule type="expression" dxfId="305" priority="334">
      <formula>E3&lt;E7</formula>
    </cfRule>
    <cfRule type="expression" dxfId="304" priority="339">
      <formula>COUNTBLANK(E3)=1</formula>
    </cfRule>
  </conditionalFormatting>
  <conditionalFormatting sqref="E5">
    <cfRule type="expression" dxfId="303" priority="336">
      <formula>COUNTBLANK(E7)=1</formula>
    </cfRule>
    <cfRule type="expression" dxfId="302" priority="337">
      <formula>E7&lt;E3</formula>
    </cfRule>
  </conditionalFormatting>
  <conditionalFormatting sqref="E12 E9">
    <cfRule type="expression" dxfId="301" priority="333">
      <formula>COUNTBLANK(E9)=1</formula>
    </cfRule>
  </conditionalFormatting>
  <conditionalFormatting sqref="E10">
    <cfRule type="expression" dxfId="300" priority="330">
      <formula>E9&lt;E12</formula>
    </cfRule>
    <cfRule type="expression" dxfId="299" priority="332">
      <formula>COUNTBLANK(E9)=1</formula>
    </cfRule>
  </conditionalFormatting>
  <conditionalFormatting sqref="E11">
    <cfRule type="expression" dxfId="298" priority="329">
      <formula>E9&gt;E12</formula>
    </cfRule>
    <cfRule type="expression" dxfId="297" priority="331">
      <formula>COUNTBLANK(E12)=1</formula>
    </cfRule>
  </conditionalFormatting>
  <conditionalFormatting sqref="D10">
    <cfRule type="expression" dxfId="296" priority="326">
      <formula>E9&lt;E12</formula>
    </cfRule>
    <cfRule type="expression" dxfId="295" priority="328">
      <formula>COUNTBLANK(E9)=1</formula>
    </cfRule>
  </conditionalFormatting>
  <conditionalFormatting sqref="D11">
    <cfRule type="expression" dxfId="294" priority="325">
      <formula>E12&lt;E9</formula>
    </cfRule>
    <cfRule type="expression" dxfId="293" priority="327">
      <formula>COUNTBLANK(E12)=1</formula>
    </cfRule>
  </conditionalFormatting>
  <conditionalFormatting sqref="E16 E13">
    <cfRule type="expression" dxfId="292" priority="324">
      <formula>COUNTBLANK(E13)=1</formula>
    </cfRule>
  </conditionalFormatting>
  <conditionalFormatting sqref="E14">
    <cfRule type="expression" dxfId="291" priority="321">
      <formula>E13&lt;E16</formula>
    </cfRule>
    <cfRule type="expression" dxfId="290" priority="323">
      <formula>COUNTBLANK(E13)=1</formula>
    </cfRule>
  </conditionalFormatting>
  <conditionalFormatting sqref="E15">
    <cfRule type="expression" dxfId="289" priority="320">
      <formula>E13&gt;E16</formula>
    </cfRule>
    <cfRule type="expression" dxfId="288" priority="322">
      <formula>COUNTBLANK(E16)=1</formula>
    </cfRule>
  </conditionalFormatting>
  <conditionalFormatting sqref="D14">
    <cfRule type="expression" dxfId="287" priority="317">
      <formula>E13&lt;E16</formula>
    </cfRule>
    <cfRule type="expression" dxfId="286" priority="319">
      <formula>COUNTBLANK(E13)=1</formula>
    </cfRule>
  </conditionalFormatting>
  <conditionalFormatting sqref="D15">
    <cfRule type="expression" dxfId="285" priority="316">
      <formula>E16&lt;E13</formula>
    </cfRule>
    <cfRule type="expression" dxfId="284" priority="318">
      <formula>COUNTBLANK(E16)=1</formula>
    </cfRule>
  </conditionalFormatting>
  <conditionalFormatting sqref="E20 E17">
    <cfRule type="expression" dxfId="283" priority="315">
      <formula>COUNTBLANK(E17)=1</formula>
    </cfRule>
  </conditionalFormatting>
  <conditionalFormatting sqref="E18">
    <cfRule type="expression" dxfId="282" priority="312">
      <formula>E17&lt;E20</formula>
    </cfRule>
    <cfRule type="expression" dxfId="281" priority="314">
      <formula>COUNTBLANK(E17)=1</formula>
    </cfRule>
  </conditionalFormatting>
  <conditionalFormatting sqref="E19">
    <cfRule type="expression" dxfId="280" priority="311">
      <formula>E17&gt;E20</formula>
    </cfRule>
    <cfRule type="expression" dxfId="279" priority="313">
      <formula>COUNTBLANK(E20)=1</formula>
    </cfRule>
  </conditionalFormatting>
  <conditionalFormatting sqref="D18">
    <cfRule type="expression" dxfId="278" priority="308">
      <formula>E17&lt;E20</formula>
    </cfRule>
    <cfRule type="expression" dxfId="277" priority="310">
      <formula>COUNTBLANK(E17)=1</formula>
    </cfRule>
  </conditionalFormatting>
  <conditionalFormatting sqref="D19">
    <cfRule type="expression" dxfId="276" priority="307">
      <formula>E20&lt;E17</formula>
    </cfRule>
    <cfRule type="expression" dxfId="275" priority="309">
      <formula>COUNTBLANK(E20)=1</formula>
    </cfRule>
  </conditionalFormatting>
  <conditionalFormatting sqref="E41 E38">
    <cfRule type="expression" dxfId="274" priority="306">
      <formula>COUNTBLANK(E38)=1</formula>
    </cfRule>
  </conditionalFormatting>
  <conditionalFormatting sqref="E39">
    <cfRule type="expression" dxfId="273" priority="303">
      <formula>E38&lt;E41</formula>
    </cfRule>
    <cfRule type="expression" dxfId="272" priority="305">
      <formula>COUNTBLANK(E38)=1</formula>
    </cfRule>
  </conditionalFormatting>
  <conditionalFormatting sqref="E40">
    <cfRule type="expression" dxfId="271" priority="302">
      <formula>E38&gt;E41</formula>
    </cfRule>
    <cfRule type="expression" dxfId="270" priority="304">
      <formula>COUNTBLANK(E41)=1</formula>
    </cfRule>
  </conditionalFormatting>
  <conditionalFormatting sqref="D39">
    <cfRule type="expression" dxfId="269" priority="299">
      <formula>E38&lt;E41</formula>
    </cfRule>
    <cfRule type="expression" dxfId="268" priority="301">
      <formula>COUNTBLANK(E38)=1</formula>
    </cfRule>
  </conditionalFormatting>
  <conditionalFormatting sqref="D40">
    <cfRule type="expression" dxfId="267" priority="298">
      <formula>E41&lt;E38</formula>
    </cfRule>
    <cfRule type="expression" dxfId="266" priority="300">
      <formula>COUNTBLANK(E41)=1</formula>
    </cfRule>
  </conditionalFormatting>
  <conditionalFormatting sqref="E45 E42">
    <cfRule type="expression" dxfId="265" priority="297">
      <formula>COUNTBLANK(E42)=1</formula>
    </cfRule>
  </conditionalFormatting>
  <conditionalFormatting sqref="E43">
    <cfRule type="expression" dxfId="264" priority="294">
      <formula>E42&lt;E45</formula>
    </cfRule>
    <cfRule type="expression" dxfId="263" priority="296">
      <formula>COUNTBLANK(E42)=1</formula>
    </cfRule>
  </conditionalFormatting>
  <conditionalFormatting sqref="E44">
    <cfRule type="expression" dxfId="262" priority="293">
      <formula>E42&gt;E45</formula>
    </cfRule>
    <cfRule type="expression" dxfId="261" priority="295">
      <formula>COUNTBLANK(E45)=1</formula>
    </cfRule>
  </conditionalFormatting>
  <conditionalFormatting sqref="D43">
    <cfRule type="expression" dxfId="260" priority="290">
      <formula>E42&lt;E45</formula>
    </cfRule>
    <cfRule type="expression" dxfId="259" priority="292">
      <formula>COUNTBLANK(E42)=1</formula>
    </cfRule>
  </conditionalFormatting>
  <conditionalFormatting sqref="D44">
    <cfRule type="expression" dxfId="258" priority="289">
      <formula>E45&lt;E42</formula>
    </cfRule>
    <cfRule type="expression" dxfId="257" priority="291">
      <formula>COUNTBLANK(E45)=1</formula>
    </cfRule>
  </conditionalFormatting>
  <conditionalFormatting sqref="E49 E46">
    <cfRule type="expression" dxfId="256" priority="288">
      <formula>COUNTBLANK(E46)=1</formula>
    </cfRule>
  </conditionalFormatting>
  <conditionalFormatting sqref="E47">
    <cfRule type="expression" dxfId="255" priority="285">
      <formula>E46&lt;E49</formula>
    </cfRule>
    <cfRule type="expression" dxfId="254" priority="287">
      <formula>COUNTBLANK(E46)=1</formula>
    </cfRule>
  </conditionalFormatting>
  <conditionalFormatting sqref="E48">
    <cfRule type="expression" dxfId="253" priority="284">
      <formula>E46&gt;E49</formula>
    </cfRule>
    <cfRule type="expression" dxfId="252" priority="286">
      <formula>COUNTBLANK(E49)=1</formula>
    </cfRule>
  </conditionalFormatting>
  <conditionalFormatting sqref="D47">
    <cfRule type="expression" dxfId="251" priority="281">
      <formula>E46&lt;E49</formula>
    </cfRule>
    <cfRule type="expression" dxfId="250" priority="283">
      <formula>COUNTBLANK(E46)=1</formula>
    </cfRule>
  </conditionalFormatting>
  <conditionalFormatting sqref="D48">
    <cfRule type="expression" dxfId="249" priority="280">
      <formula>E49&lt;E46</formula>
    </cfRule>
    <cfRule type="expression" dxfId="248" priority="282">
      <formula>COUNTBLANK(E49)=1</formula>
    </cfRule>
  </conditionalFormatting>
  <conditionalFormatting sqref="M50 M45">
    <cfRule type="expression" dxfId="247" priority="279">
      <formula>COUNTBLANK(M45)=1</formula>
    </cfRule>
  </conditionalFormatting>
  <conditionalFormatting sqref="M45">
    <cfRule type="expression" dxfId="246" priority="278">
      <formula>COUNTBLANK(M45)=1</formula>
    </cfRule>
  </conditionalFormatting>
  <conditionalFormatting sqref="M45">
    <cfRule type="expression" dxfId="245" priority="277">
      <formula>COUNTBLANK(M45)=1</formula>
    </cfRule>
  </conditionalFormatting>
  <conditionalFormatting sqref="M46">
    <cfRule type="expression" dxfId="244" priority="263">
      <formula>M45&lt;M50</formula>
    </cfRule>
    <cfRule type="expression" dxfId="243" priority="267">
      <formula>COUNTBLANK(M45)=1</formula>
    </cfRule>
  </conditionalFormatting>
  <conditionalFormatting sqref="M47">
    <cfRule type="expression" dxfId="242" priority="262">
      <formula>M45&lt;M50</formula>
    </cfRule>
    <cfRule type="expression" dxfId="241" priority="266">
      <formula>COUNTBLANK(M45)=1</formula>
    </cfRule>
  </conditionalFormatting>
  <conditionalFormatting sqref="M48">
    <cfRule type="expression" dxfId="240" priority="261">
      <formula>M45&gt;M50</formula>
    </cfRule>
    <cfRule type="expression" dxfId="239" priority="265">
      <formula>COUNTBLANK(M45)=1</formula>
    </cfRule>
  </conditionalFormatting>
  <conditionalFormatting sqref="M49">
    <cfRule type="expression" dxfId="238" priority="260">
      <formula>M45&gt;M50</formula>
    </cfRule>
    <cfRule type="expression" dxfId="237" priority="264">
      <formula>COUNTBLANK(M45)=1</formula>
    </cfRule>
  </conditionalFormatting>
  <conditionalFormatting sqref="N44 N47">
    <cfRule type="expression" dxfId="236" priority="259">
      <formula>COUNTBLANK(N44)=1</formula>
    </cfRule>
  </conditionalFormatting>
  <conditionalFormatting sqref="N45">
    <cfRule type="expression" dxfId="235" priority="256">
      <formula>N44&lt;N47</formula>
    </cfRule>
    <cfRule type="expression" dxfId="234" priority="258">
      <formula>COUNTBLANK(N44)=1</formula>
    </cfRule>
  </conditionalFormatting>
  <conditionalFormatting sqref="N46">
    <cfRule type="expression" dxfId="233" priority="255">
      <formula>N47&lt;N44</formula>
    </cfRule>
    <cfRule type="expression" dxfId="232" priority="257">
      <formula>COUNTBLANK(N44)=1</formula>
    </cfRule>
  </conditionalFormatting>
  <conditionalFormatting sqref="O45">
    <cfRule type="expression" dxfId="231" priority="254">
      <formula>COUNTBLANK(N44)=1</formula>
    </cfRule>
  </conditionalFormatting>
  <conditionalFormatting sqref="O46">
    <cfRule type="expression" dxfId="230" priority="251">
      <formula>N47&lt;N44</formula>
    </cfRule>
    <cfRule type="expression" dxfId="229" priority="253">
      <formula>COUNTBLANK(N47)=1</formula>
    </cfRule>
  </conditionalFormatting>
  <conditionalFormatting sqref="O44">
    <cfRule type="expression" dxfId="228" priority="252">
      <formula>N44&lt;N47</formula>
    </cfRule>
  </conditionalFormatting>
  <conditionalFormatting sqref="N48 N51">
    <cfRule type="expression" dxfId="227" priority="250">
      <formula>COUNTBLANK(N48)=1</formula>
    </cfRule>
  </conditionalFormatting>
  <conditionalFormatting sqref="N49">
    <cfRule type="expression" dxfId="226" priority="247">
      <formula>N48&lt;N51</formula>
    </cfRule>
    <cfRule type="expression" dxfId="225" priority="249">
      <formula>COUNTBLANK(N48)=1</formula>
    </cfRule>
  </conditionalFormatting>
  <conditionalFormatting sqref="N50">
    <cfRule type="expression" dxfId="224" priority="246">
      <formula>N51&lt;N48</formula>
    </cfRule>
    <cfRule type="expression" dxfId="223" priority="248">
      <formula>COUNTBLANK(N48)=1</formula>
    </cfRule>
  </conditionalFormatting>
  <conditionalFormatting sqref="O49">
    <cfRule type="expression" dxfId="222" priority="245">
      <formula>COUNTBLANK(N48)=1</formula>
    </cfRule>
  </conditionalFormatting>
  <conditionalFormatting sqref="O50">
    <cfRule type="expression" dxfId="221" priority="242">
      <formula>N51&lt;N48</formula>
    </cfRule>
    <cfRule type="expression" dxfId="220" priority="244">
      <formula>COUNTBLANK(N51)=1</formula>
    </cfRule>
  </conditionalFormatting>
  <conditionalFormatting sqref="O48">
    <cfRule type="expression" dxfId="219" priority="243">
      <formula>N48&lt;N51</formula>
    </cfRule>
  </conditionalFormatting>
  <conditionalFormatting sqref="M42 M37">
    <cfRule type="expression" dxfId="218" priority="241">
      <formula>COUNTBLANK(M37)=1</formula>
    </cfRule>
  </conditionalFormatting>
  <conditionalFormatting sqref="M37">
    <cfRule type="expression" dxfId="217" priority="240">
      <formula>COUNTBLANK(M37)=1</formula>
    </cfRule>
  </conditionalFormatting>
  <conditionalFormatting sqref="M37">
    <cfRule type="expression" dxfId="216" priority="239">
      <formula>COUNTBLANK(M37)=1</formula>
    </cfRule>
  </conditionalFormatting>
  <conditionalFormatting sqref="M38">
    <cfRule type="expression" dxfId="215" priority="234">
      <formula>M37&lt;M42</formula>
    </cfRule>
    <cfRule type="expression" dxfId="214" priority="238">
      <formula>COUNTBLANK(M37)=1</formula>
    </cfRule>
  </conditionalFormatting>
  <conditionalFormatting sqref="M39">
    <cfRule type="expression" dxfId="213" priority="233">
      <formula>M37&lt;M42</formula>
    </cfRule>
    <cfRule type="expression" dxfId="212" priority="237">
      <formula>COUNTBLANK(M37)=1</formula>
    </cfRule>
  </conditionalFormatting>
  <conditionalFormatting sqref="M40">
    <cfRule type="expression" dxfId="211" priority="232">
      <formula>M37&gt;M42</formula>
    </cfRule>
    <cfRule type="expression" dxfId="210" priority="236">
      <formula>COUNTBLANK(M37)=1</formula>
    </cfRule>
  </conditionalFormatting>
  <conditionalFormatting sqref="M41">
    <cfRule type="expression" dxfId="209" priority="231">
      <formula>M37&gt;M42</formula>
    </cfRule>
    <cfRule type="expression" dxfId="208" priority="235">
      <formula>COUNTBLANK(M37)=1</formula>
    </cfRule>
  </conditionalFormatting>
  <conditionalFormatting sqref="N36 N39">
    <cfRule type="expression" dxfId="207" priority="230">
      <formula>COUNTBLANK(N36)=1</formula>
    </cfRule>
  </conditionalFormatting>
  <conditionalFormatting sqref="N37">
    <cfRule type="expression" dxfId="206" priority="227">
      <formula>N36&lt;N39</formula>
    </cfRule>
    <cfRule type="expression" dxfId="205" priority="229">
      <formula>COUNTBLANK(N36)=1</formula>
    </cfRule>
  </conditionalFormatting>
  <conditionalFormatting sqref="N38">
    <cfRule type="expression" dxfId="204" priority="226">
      <formula>N39&lt;N36</formula>
    </cfRule>
    <cfRule type="expression" dxfId="203" priority="228">
      <formula>COUNTBLANK(N36)=1</formula>
    </cfRule>
  </conditionalFormatting>
  <conditionalFormatting sqref="O37">
    <cfRule type="expression" dxfId="202" priority="225">
      <formula>COUNTBLANK(N36)=1</formula>
    </cfRule>
  </conditionalFormatting>
  <conditionalFormatting sqref="O38">
    <cfRule type="expression" dxfId="201" priority="222">
      <formula>N39&lt;N36</formula>
    </cfRule>
    <cfRule type="expression" dxfId="200" priority="224">
      <formula>COUNTBLANK(N39)=1</formula>
    </cfRule>
  </conditionalFormatting>
  <conditionalFormatting sqref="O36">
    <cfRule type="expression" dxfId="199" priority="223">
      <formula>N36&lt;N39</formula>
    </cfRule>
  </conditionalFormatting>
  <conditionalFormatting sqref="N40 N43">
    <cfRule type="expression" dxfId="198" priority="221">
      <formula>COUNTBLANK(N40)=1</formula>
    </cfRule>
  </conditionalFormatting>
  <conditionalFormatting sqref="N41">
    <cfRule type="expression" dxfId="197" priority="218">
      <formula>N40&lt;N43</formula>
    </cfRule>
    <cfRule type="expression" dxfId="196" priority="220">
      <formula>COUNTBLANK(N40)=1</formula>
    </cfRule>
  </conditionalFormatting>
  <conditionalFormatting sqref="N42">
    <cfRule type="expression" dxfId="195" priority="217">
      <formula>N43&lt;N40</formula>
    </cfRule>
    <cfRule type="expression" dxfId="194" priority="219">
      <formula>COUNTBLANK(N40)=1</formula>
    </cfRule>
  </conditionalFormatting>
  <conditionalFormatting sqref="O41">
    <cfRule type="expression" dxfId="193" priority="216">
      <formula>COUNTBLANK(N40)=1</formula>
    </cfRule>
  </conditionalFormatting>
  <conditionalFormatting sqref="O42">
    <cfRule type="expression" dxfId="192" priority="213">
      <formula>N43&lt;N40</formula>
    </cfRule>
    <cfRule type="expression" dxfId="191" priority="215">
      <formula>COUNTBLANK(N43)=1</formula>
    </cfRule>
  </conditionalFormatting>
  <conditionalFormatting sqref="O40">
    <cfRule type="expression" dxfId="190" priority="214">
      <formula>N40&lt;N43</formula>
    </cfRule>
  </conditionalFormatting>
  <conditionalFormatting sqref="M11 N3 N7 O5 O8 M4">
    <cfRule type="expression" dxfId="189" priority="212">
      <formula>COUNTBLANK(M3)=1</formula>
    </cfRule>
  </conditionalFormatting>
  <conditionalFormatting sqref="M4">
    <cfRule type="expression" dxfId="188" priority="211">
      <formula>COUNTBLANK(M4)=1</formula>
    </cfRule>
  </conditionalFormatting>
  <conditionalFormatting sqref="M4">
    <cfRule type="expression" dxfId="187" priority="210">
      <formula>COUNTBLANK(M4)=1</formula>
    </cfRule>
  </conditionalFormatting>
  <conditionalFormatting sqref="M10">
    <cfRule type="expression" dxfId="186" priority="197">
      <formula>COUNTBLANK(M4)=1</formula>
    </cfRule>
    <cfRule type="expression" dxfId="185" priority="202">
      <formula>M11&lt;M4</formula>
    </cfRule>
    <cfRule type="expression" dxfId="184" priority="209">
      <formula>COUNTBLANK(M11)=1</formula>
    </cfRule>
  </conditionalFormatting>
  <conditionalFormatting sqref="M5">
    <cfRule type="expression" dxfId="183" priority="207">
      <formula>M4&lt;M11</formula>
    </cfRule>
    <cfRule type="expression" dxfId="182" priority="208">
      <formula>COUNTBLANK(M4)=1</formula>
    </cfRule>
  </conditionalFormatting>
  <conditionalFormatting sqref="M6">
    <cfRule type="expression" dxfId="181" priority="201">
      <formula>COUNTBLANK(M4)=1</formula>
    </cfRule>
    <cfRule type="expression" dxfId="180" priority="206">
      <formula>M4&lt;M11</formula>
    </cfRule>
  </conditionalFormatting>
  <conditionalFormatting sqref="M7">
    <cfRule type="expression" dxfId="179" priority="200">
      <formula>COUNTBLANK(M4)=1</formula>
    </cfRule>
    <cfRule type="expression" dxfId="178" priority="205">
      <formula>M4&lt;M11</formula>
    </cfRule>
  </conditionalFormatting>
  <conditionalFormatting sqref="M8">
    <cfRule type="expression" dxfId="177" priority="199">
      <formula>COUNTBLANK(M4)=1</formula>
    </cfRule>
    <cfRule type="expression" dxfId="176" priority="204">
      <formula>M4&lt;M11</formula>
    </cfRule>
  </conditionalFormatting>
  <conditionalFormatting sqref="M9">
    <cfRule type="expression" dxfId="175" priority="198">
      <formula>COUNTBLANK(M4)=1</formula>
    </cfRule>
    <cfRule type="expression" dxfId="174" priority="203">
      <formula>M11&lt;M4</formula>
    </cfRule>
  </conditionalFormatting>
  <conditionalFormatting sqref="O6">
    <cfRule type="expression" dxfId="173" priority="194">
      <formula>O5&lt;O8</formula>
    </cfRule>
    <cfRule type="expression" dxfId="172" priority="196">
      <formula>COUNTBLANK(O5)=1</formula>
    </cfRule>
  </conditionalFormatting>
  <conditionalFormatting sqref="O7">
    <cfRule type="expression" dxfId="171" priority="193">
      <formula>O8&lt;O5</formula>
    </cfRule>
    <cfRule type="expression" dxfId="170" priority="195">
      <formula>COUNTBLANK(O5)=1</formula>
    </cfRule>
  </conditionalFormatting>
  <conditionalFormatting sqref="N9 N12">
    <cfRule type="expression" dxfId="169" priority="192">
      <formula>COUNTBLANK(N9)=1</formula>
    </cfRule>
  </conditionalFormatting>
  <conditionalFormatting sqref="N10">
    <cfRule type="expression" dxfId="168" priority="189">
      <formula>N9&lt;N12</formula>
    </cfRule>
    <cfRule type="expression" dxfId="167" priority="191">
      <formula>COUNTBLANK(N9)=1</formula>
    </cfRule>
  </conditionalFormatting>
  <conditionalFormatting sqref="N11">
    <cfRule type="expression" dxfId="166" priority="188">
      <formula>N12&lt;N9</formula>
    </cfRule>
    <cfRule type="expression" dxfId="165" priority="190">
      <formula>COUNTBLANK(N9)=1</formula>
    </cfRule>
  </conditionalFormatting>
  <conditionalFormatting sqref="O10">
    <cfRule type="expression" dxfId="164" priority="187">
      <formula>COUNTBLANK(N9)=1</formula>
    </cfRule>
  </conditionalFormatting>
  <conditionalFormatting sqref="O11">
    <cfRule type="expression" dxfId="163" priority="177">
      <formula>N12&lt;N9</formula>
    </cfRule>
    <cfRule type="expression" dxfId="162" priority="186">
      <formula>COUNTBLANK(N12)=1</formula>
    </cfRule>
  </conditionalFormatting>
  <conditionalFormatting sqref="N6">
    <cfRule type="expression" dxfId="161" priority="183">
      <formula>N7&lt;N3</formula>
    </cfRule>
    <cfRule type="expression" dxfId="160" priority="185">
      <formula>COUNTBLANK(N7)=1</formula>
    </cfRule>
  </conditionalFormatting>
  <conditionalFormatting sqref="N4">
    <cfRule type="expression" dxfId="159" priority="180">
      <formula>N3&lt;N7</formula>
    </cfRule>
    <cfRule type="expression" dxfId="158" priority="184">
      <formula>COUNTBLANK(N3)=1</formula>
    </cfRule>
  </conditionalFormatting>
  <conditionalFormatting sqref="N5">
    <cfRule type="expression" dxfId="157" priority="181">
      <formula>COUNTBLANK(N7)=1</formula>
    </cfRule>
    <cfRule type="expression" dxfId="156" priority="182">
      <formula>N7&lt;N3</formula>
    </cfRule>
  </conditionalFormatting>
  <conditionalFormatting sqref="O3">
    <cfRule type="expression" dxfId="155" priority="179">
      <formula>COUNTBLANK(N3)=1</formula>
    </cfRule>
  </conditionalFormatting>
  <conditionalFormatting sqref="O9">
    <cfRule type="expression" dxfId="154" priority="178">
      <formula>N9&lt;N12</formula>
    </cfRule>
  </conditionalFormatting>
  <conditionalFormatting sqref="N22 N18">
    <cfRule type="expression" dxfId="153" priority="169">
      <formula>COUNTBLANK(N18)=1</formula>
    </cfRule>
  </conditionalFormatting>
  <conditionalFormatting sqref="N18">
    <cfRule type="expression" dxfId="152" priority="167">
      <formula>COUNTBLANK(N18)=1</formula>
    </cfRule>
  </conditionalFormatting>
  <conditionalFormatting sqref="O17 O20">
    <cfRule type="expression" dxfId="151" priority="166">
      <formula>COUNTBLANK(O17)=1</formula>
    </cfRule>
  </conditionalFormatting>
  <conditionalFormatting sqref="O18">
    <cfRule type="expression" dxfId="150" priority="163">
      <formula>O17&lt;O20</formula>
    </cfRule>
    <cfRule type="expression" dxfId="149" priority="165">
      <formula>COUNTBLANK(O17)=1</formula>
    </cfRule>
  </conditionalFormatting>
  <conditionalFormatting sqref="O19">
    <cfRule type="expression" dxfId="148" priority="162">
      <formula>O20&lt;O17</formula>
    </cfRule>
    <cfRule type="expression" dxfId="147" priority="164">
      <formula>COUNTBLANK(O17)=1</formula>
    </cfRule>
  </conditionalFormatting>
  <conditionalFormatting sqref="N21">
    <cfRule type="expression" dxfId="146" priority="160">
      <formula>N18&gt;N22</formula>
    </cfRule>
    <cfRule type="expression" dxfId="145" priority="161">
      <formula>COUNTBLANK(N22)=1</formula>
    </cfRule>
  </conditionalFormatting>
  <conditionalFormatting sqref="N19">
    <cfRule type="expression" dxfId="144" priority="158">
      <formula>N18&lt;N22</formula>
    </cfRule>
    <cfRule type="expression" dxfId="143" priority="159">
      <formula>COUNTBLANK(N18)=1</formula>
    </cfRule>
  </conditionalFormatting>
  <conditionalFormatting sqref="N20">
    <cfRule type="expression" dxfId="142" priority="156">
      <formula>COUNTBLANK(N18)=1</formula>
    </cfRule>
    <cfRule type="expression" dxfId="141" priority="157">
      <formula>N18&lt;N22</formula>
    </cfRule>
  </conditionalFormatting>
  <conditionalFormatting sqref="O22">
    <cfRule type="expression" dxfId="140" priority="155">
      <formula>COUNTBLANK(N22)=1</formula>
    </cfRule>
  </conditionalFormatting>
  <conditionalFormatting sqref="N13 N16">
    <cfRule type="expression" dxfId="139" priority="147">
      <formula>COUNTBLANK(N13)=1</formula>
    </cfRule>
  </conditionalFormatting>
  <conditionalFormatting sqref="N14">
    <cfRule type="expression" dxfId="138" priority="144">
      <formula>N13&lt;N16</formula>
    </cfRule>
    <cfRule type="expression" dxfId="137" priority="146">
      <formula>COUNTBLANK(N13)=1</formula>
    </cfRule>
  </conditionalFormatting>
  <conditionalFormatting sqref="N15">
    <cfRule type="expression" dxfId="136" priority="143">
      <formula>N16&lt;N13</formula>
    </cfRule>
    <cfRule type="expression" dxfId="135" priority="145">
      <formula>COUNTBLANK(N13)=1</formula>
    </cfRule>
  </conditionalFormatting>
  <conditionalFormatting sqref="O14">
    <cfRule type="expression" dxfId="134" priority="142">
      <formula>COUNTBLANK(N13)=1</formula>
    </cfRule>
  </conditionalFormatting>
  <conditionalFormatting sqref="O15">
    <cfRule type="expression" dxfId="133" priority="139">
      <formula>N16&lt;N13</formula>
    </cfRule>
    <cfRule type="expression" dxfId="132" priority="141">
      <formula>COUNTBLANK(N16)=1</formula>
    </cfRule>
  </conditionalFormatting>
  <conditionalFormatting sqref="O13">
    <cfRule type="expression" dxfId="131" priority="140">
      <formula>N13&lt;N16</formula>
    </cfRule>
  </conditionalFormatting>
  <conditionalFormatting sqref="F48">
    <cfRule type="expression" dxfId="130" priority="138">
      <formula>COUNTBLANK(F48)=1</formula>
    </cfRule>
  </conditionalFormatting>
  <conditionalFormatting sqref="F47">
    <cfRule type="expression" dxfId="129" priority="136">
      <formula>F48&lt;F43</formula>
    </cfRule>
    <cfRule type="expression" dxfId="128" priority="137">
      <formula>COUNTBLANK(F48)=1</formula>
    </cfRule>
  </conditionalFormatting>
  <conditionalFormatting sqref="F46">
    <cfRule type="expression" dxfId="127" priority="134">
      <formula>COUNTBLANK(F48)=1</formula>
    </cfRule>
    <cfRule type="expression" dxfId="126" priority="135">
      <formula>F48&lt;F43</formula>
    </cfRule>
  </conditionalFormatting>
  <conditionalFormatting sqref="F43">
    <cfRule type="expression" dxfId="125" priority="133">
      <formula>COUNTBLANK(F43)=1</formula>
    </cfRule>
  </conditionalFormatting>
  <conditionalFormatting sqref="F43">
    <cfRule type="expression" dxfId="124" priority="132">
      <formula>COUNTBLANK(F43)=1</formula>
    </cfRule>
  </conditionalFormatting>
  <conditionalFormatting sqref="F45">
    <cfRule type="expression" dxfId="123" priority="130">
      <formula>COUNTBLANK(F43)=1</formula>
    </cfRule>
    <cfRule type="expression" dxfId="122" priority="131">
      <formula>F43&lt;F48</formula>
    </cfRule>
  </conditionalFormatting>
  <conditionalFormatting sqref="F44">
    <cfRule type="expression" dxfId="121" priority="128">
      <formula>F43&lt;F48</formula>
    </cfRule>
    <cfRule type="expression" dxfId="120" priority="129">
      <formula>COUNTBLANK(F43)=1</formula>
    </cfRule>
  </conditionalFormatting>
  <conditionalFormatting sqref="G46">
    <cfRule type="expression" dxfId="119" priority="127">
      <formula>COUNTBLANK(G46)=1</formula>
    </cfRule>
  </conditionalFormatting>
  <conditionalFormatting sqref="G45">
    <cfRule type="expression" dxfId="118" priority="112">
      <formula>G37&gt;G46</formula>
    </cfRule>
    <cfRule type="expression" dxfId="117" priority="126">
      <formula>COUNTBLANK(G46)=1</formula>
    </cfRule>
  </conditionalFormatting>
  <conditionalFormatting sqref="G42:G45">
    <cfRule type="expression" dxfId="116" priority="124">
      <formula>COUNTBLANK($G$37)=1</formula>
    </cfRule>
  </conditionalFormatting>
  <conditionalFormatting sqref="G38">
    <cfRule type="expression" dxfId="115" priority="119">
      <formula>G37&lt;G46</formula>
    </cfRule>
    <cfRule type="expression" dxfId="114" priority="123">
      <formula>COUNTBLANK(G37)=1</formula>
    </cfRule>
  </conditionalFormatting>
  <conditionalFormatting sqref="G39">
    <cfRule type="expression" dxfId="113" priority="118">
      <formula>G37&lt;G46</formula>
    </cfRule>
    <cfRule type="expression" dxfId="112" priority="122">
      <formula>COUNTBLANK(G37)=1</formula>
    </cfRule>
  </conditionalFormatting>
  <conditionalFormatting sqref="G40">
    <cfRule type="expression" dxfId="111" priority="117">
      <formula>G37&lt;G46</formula>
    </cfRule>
    <cfRule type="expression" dxfId="110" priority="121">
      <formula>COUNTBLANK(G37)=1</formula>
    </cfRule>
  </conditionalFormatting>
  <conditionalFormatting sqref="G41">
    <cfRule type="expression" dxfId="109" priority="116">
      <formula>G37&lt;G46</formula>
    </cfRule>
    <cfRule type="expression" dxfId="108" priority="120">
      <formula>COUNTBLANK(G37)=1</formula>
    </cfRule>
  </conditionalFormatting>
  <conditionalFormatting sqref="G42">
    <cfRule type="expression" dxfId="107" priority="115">
      <formula>G37&lt;G46</formula>
    </cfRule>
  </conditionalFormatting>
  <conditionalFormatting sqref="G43">
    <cfRule type="expression" dxfId="106" priority="114">
      <formula>G37&gt;G46</formula>
    </cfRule>
  </conditionalFormatting>
  <conditionalFormatting sqref="G44">
    <cfRule type="expression" dxfId="105" priority="113">
      <formula>G37&gt;G46</formula>
    </cfRule>
  </conditionalFormatting>
  <conditionalFormatting sqref="L48 L39">
    <cfRule type="expression" dxfId="104" priority="111">
      <formula>COUNTBLANK(L39)=1</formula>
    </cfRule>
  </conditionalFormatting>
  <conditionalFormatting sqref="L39">
    <cfRule type="expression" dxfId="103" priority="110">
      <formula>COUNTBLANK(L39)=1</formula>
    </cfRule>
  </conditionalFormatting>
  <conditionalFormatting sqref="L47">
    <cfRule type="expression" dxfId="102" priority="96">
      <formula>L39&gt;L48</formula>
    </cfRule>
    <cfRule type="expression" dxfId="101" priority="109">
      <formula>COUNTBLANK(L48)=1</formula>
    </cfRule>
  </conditionalFormatting>
  <conditionalFormatting sqref="L44:L47">
    <cfRule type="expression" dxfId="100" priority="108">
      <formula>COUNTBLANK($L$39)=1</formula>
    </cfRule>
  </conditionalFormatting>
  <conditionalFormatting sqref="L40">
    <cfRule type="expression" dxfId="99" priority="103">
      <formula>L39&lt;L48</formula>
    </cfRule>
    <cfRule type="expression" dxfId="98" priority="107">
      <formula>COUNTBLANK(L39)=1</formula>
    </cfRule>
  </conditionalFormatting>
  <conditionalFormatting sqref="L41">
    <cfRule type="expression" dxfId="97" priority="102">
      <formula>L39&lt;L48</formula>
    </cfRule>
    <cfRule type="expression" dxfId="96" priority="106">
      <formula>COUNTBLANK(L39)=1</formula>
    </cfRule>
  </conditionalFormatting>
  <conditionalFormatting sqref="L42">
    <cfRule type="expression" dxfId="95" priority="101">
      <formula>L39&lt;L48</formula>
    </cfRule>
    <cfRule type="expression" dxfId="94" priority="105">
      <formula>COUNTBLANK(L39)=1</formula>
    </cfRule>
  </conditionalFormatting>
  <conditionalFormatting sqref="L43">
    <cfRule type="expression" dxfId="93" priority="100">
      <formula>L39&gt;L48</formula>
    </cfRule>
    <cfRule type="expression" dxfId="92" priority="104">
      <formula>COUNTBLANK(L39)=1</formula>
    </cfRule>
  </conditionalFormatting>
  <conditionalFormatting sqref="L44">
    <cfRule type="expression" dxfId="91" priority="99">
      <formula>L39&gt;L48</formula>
    </cfRule>
  </conditionalFormatting>
  <conditionalFormatting sqref="L45">
    <cfRule type="expression" dxfId="90" priority="98">
      <formula>L39&gt;L48</formula>
    </cfRule>
  </conditionalFormatting>
  <conditionalFormatting sqref="L46">
    <cfRule type="expression" dxfId="89" priority="97">
      <formula>L39&gt;L48</formula>
    </cfRule>
  </conditionalFormatting>
  <conditionalFormatting sqref="F19">
    <cfRule type="expression" dxfId="88" priority="89">
      <formula>COUNTBLANK(F19)=1</formula>
    </cfRule>
  </conditionalFormatting>
  <conditionalFormatting sqref="F18">
    <cfRule type="expression" dxfId="87" priority="87">
      <formula>F19&lt;F14</formula>
    </cfRule>
    <cfRule type="expression" dxfId="86" priority="88">
      <formula>COUNTBLANK(F19)=1</formula>
    </cfRule>
  </conditionalFormatting>
  <conditionalFormatting sqref="F17">
    <cfRule type="expression" dxfId="85" priority="85">
      <formula>COUNTBLANK(F19)=1</formula>
    </cfRule>
    <cfRule type="expression" dxfId="84" priority="86">
      <formula>F19&lt;F14</formula>
    </cfRule>
  </conditionalFormatting>
  <conditionalFormatting sqref="F14">
    <cfRule type="expression" dxfId="83" priority="84">
      <formula>COUNTBLANK(F14)=1</formula>
    </cfRule>
  </conditionalFormatting>
  <conditionalFormatting sqref="F14">
    <cfRule type="expression" dxfId="82" priority="83">
      <formula>COUNTBLANK(F14)=1</formula>
    </cfRule>
  </conditionalFormatting>
  <conditionalFormatting sqref="F16">
    <cfRule type="expression" dxfId="81" priority="81">
      <formula>COUNTBLANK(F14)=1</formula>
    </cfRule>
    <cfRule type="expression" dxfId="80" priority="82">
      <formula>F14&lt;F19</formula>
    </cfRule>
  </conditionalFormatting>
  <conditionalFormatting sqref="F15">
    <cfRule type="expression" dxfId="79" priority="79">
      <formula>F14&lt;F19</formula>
    </cfRule>
    <cfRule type="expression" dxfId="78" priority="80">
      <formula>COUNTBLANK(F14)=1</formula>
    </cfRule>
  </conditionalFormatting>
  <conditionalFormatting sqref="F4 F11">
    <cfRule type="expression" dxfId="77" priority="78">
      <formula>COUNTBLANK(F4)=1</formula>
    </cfRule>
  </conditionalFormatting>
  <conditionalFormatting sqref="F10">
    <cfRule type="expression" dxfId="76" priority="64">
      <formula>COUNTBLANK(F4)=1</formula>
    </cfRule>
    <cfRule type="expression" dxfId="75" priority="69">
      <formula>F11&lt;F4</formula>
    </cfRule>
    <cfRule type="expression" dxfId="74" priority="77">
      <formula>COUNTBLANK(F11)=1</formula>
    </cfRule>
  </conditionalFormatting>
  <conditionalFormatting sqref="F4">
    <cfRule type="expression" dxfId="73" priority="76">
      <formula>COUNTBLANK(F4)=1</formula>
    </cfRule>
  </conditionalFormatting>
  <conditionalFormatting sqref="F5">
    <cfRule type="expression" dxfId="72" priority="74">
      <formula>F4&lt;F11</formula>
    </cfRule>
    <cfRule type="expression" dxfId="71" priority="75">
      <formula>COUNTBLANK(F4)=1</formula>
    </cfRule>
  </conditionalFormatting>
  <conditionalFormatting sqref="F6">
    <cfRule type="expression" dxfId="70" priority="68">
      <formula>COUNTBLANK(F4)=1</formula>
    </cfRule>
    <cfRule type="expression" dxfId="69" priority="73">
      <formula>F4&lt;F11</formula>
    </cfRule>
  </conditionalFormatting>
  <conditionalFormatting sqref="F7">
    <cfRule type="expression" dxfId="68" priority="67">
      <formula>COUNTBLANK(F4)=1</formula>
    </cfRule>
    <cfRule type="expression" dxfId="67" priority="72">
      <formula>F4&lt;F11</formula>
    </cfRule>
  </conditionalFormatting>
  <conditionalFormatting sqref="F8">
    <cfRule type="expression" dxfId="66" priority="66">
      <formula>COUNTBLANK(F4)=1</formula>
    </cfRule>
    <cfRule type="expression" dxfId="65" priority="71">
      <formula>F4&lt;F11</formula>
    </cfRule>
  </conditionalFormatting>
  <conditionalFormatting sqref="F9">
    <cfRule type="expression" dxfId="64" priority="65">
      <formula>COUNTBLANK(F4)=1</formula>
    </cfRule>
    <cfRule type="expression" dxfId="63" priority="70">
      <formula>F11&lt;F4</formula>
    </cfRule>
  </conditionalFormatting>
  <conditionalFormatting sqref="G37">
    <cfRule type="expression" dxfId="62" priority="63">
      <formula>COUNTBLANK(G37)=1</formula>
    </cfRule>
  </conditionalFormatting>
  <conditionalFormatting sqref="G37">
    <cfRule type="expression" dxfId="61" priority="62">
      <formula>COUNTBLANK(G37)=1</formula>
    </cfRule>
  </conditionalFormatting>
  <conditionalFormatting sqref="G17">
    <cfRule type="expression" dxfId="60" priority="61">
      <formula>COUNTBLANK(G17)=1</formula>
    </cfRule>
  </conditionalFormatting>
  <conditionalFormatting sqref="G16">
    <cfRule type="expression" dxfId="59" priority="47">
      <formula>G8&gt;G17</formula>
    </cfRule>
    <cfRule type="expression" dxfId="58" priority="60">
      <formula>COUNTBLANK(G17)=1</formula>
    </cfRule>
  </conditionalFormatting>
  <conditionalFormatting sqref="G13:G16">
    <cfRule type="expression" dxfId="57" priority="59">
      <formula>COUNTBLANK($G$17)=1</formula>
    </cfRule>
  </conditionalFormatting>
  <conditionalFormatting sqref="G9">
    <cfRule type="expression" dxfId="56" priority="54">
      <formula>G8&lt;G17</formula>
    </cfRule>
    <cfRule type="expression" dxfId="55" priority="58">
      <formula>COUNTBLANK(G8)=1</formula>
    </cfRule>
  </conditionalFormatting>
  <conditionalFormatting sqref="G10">
    <cfRule type="expression" dxfId="54" priority="53">
      <formula>G8&lt;G17</formula>
    </cfRule>
    <cfRule type="expression" dxfId="53" priority="57">
      <formula>COUNTBLANK(G8)=1</formula>
    </cfRule>
  </conditionalFormatting>
  <conditionalFormatting sqref="G11">
    <cfRule type="expression" dxfId="52" priority="52">
      <formula>G8&lt;G17</formula>
    </cfRule>
    <cfRule type="expression" dxfId="51" priority="56">
      <formula>COUNTBLANK(G8)=1</formula>
    </cfRule>
  </conditionalFormatting>
  <conditionalFormatting sqref="G12">
    <cfRule type="expression" dxfId="50" priority="51">
      <formula>G8&lt;G17</formula>
    </cfRule>
    <cfRule type="expression" dxfId="49" priority="55">
      <formula>COUNTBLANK(G8)=1</formula>
    </cfRule>
  </conditionalFormatting>
  <conditionalFormatting sqref="G13">
    <cfRule type="expression" dxfId="48" priority="50">
      <formula>G8&gt;G17</formula>
    </cfRule>
  </conditionalFormatting>
  <conditionalFormatting sqref="G14">
    <cfRule type="expression" dxfId="47" priority="49">
      <formula>G8&gt;G17</formula>
    </cfRule>
  </conditionalFormatting>
  <conditionalFormatting sqref="G15">
    <cfRule type="expression" dxfId="46" priority="48">
      <formula>G8&gt;G17</formula>
    </cfRule>
  </conditionalFormatting>
  <conditionalFormatting sqref="G8">
    <cfRule type="expression" dxfId="45" priority="46">
      <formula>COUNTBLANK(G8)=1</formula>
    </cfRule>
  </conditionalFormatting>
  <conditionalFormatting sqref="G8">
    <cfRule type="expression" dxfId="44" priority="45">
      <formula>COUNTBLANK(G8)=1</formula>
    </cfRule>
  </conditionalFormatting>
  <conditionalFormatting sqref="L17 L8">
    <cfRule type="expression" dxfId="43" priority="44">
      <formula>COUNTBLANK(L8)=1</formula>
    </cfRule>
  </conditionalFormatting>
  <conditionalFormatting sqref="L8">
    <cfRule type="expression" dxfId="42" priority="43">
      <formula>COUNTBLANK(L8)=1</formula>
    </cfRule>
  </conditionalFormatting>
  <conditionalFormatting sqref="L16">
    <cfRule type="expression" dxfId="41" priority="29">
      <formula>L8&gt;L17</formula>
    </cfRule>
    <cfRule type="expression" dxfId="40" priority="42">
      <formula>COUNTBLANK(L17)=1</formula>
    </cfRule>
  </conditionalFormatting>
  <conditionalFormatting sqref="L13:L16">
    <cfRule type="expression" dxfId="39" priority="41">
      <formula>COUNTBLANK($L$17)=1</formula>
    </cfRule>
  </conditionalFormatting>
  <conditionalFormatting sqref="L9">
    <cfRule type="expression" dxfId="38" priority="36">
      <formula>L8&lt;L17</formula>
    </cfRule>
    <cfRule type="expression" dxfId="37" priority="40">
      <formula>COUNTBLANK(L8)=1</formula>
    </cfRule>
  </conditionalFormatting>
  <conditionalFormatting sqref="L10">
    <cfRule type="expression" dxfId="36" priority="35">
      <formula>L8&lt;L17</formula>
    </cfRule>
    <cfRule type="expression" dxfId="35" priority="39">
      <formula>COUNTBLANK(L8)=1</formula>
    </cfRule>
  </conditionalFormatting>
  <conditionalFormatting sqref="L11">
    <cfRule type="expression" dxfId="34" priority="34">
      <formula>L8&lt;L17</formula>
    </cfRule>
    <cfRule type="expression" dxfId="33" priority="38">
      <formula>COUNTBLANK(L8)=1</formula>
    </cfRule>
  </conditionalFormatting>
  <conditionalFormatting sqref="L12">
    <cfRule type="expression" dxfId="32" priority="33">
      <formula>L8&lt;L17</formula>
    </cfRule>
    <cfRule type="expression" dxfId="31" priority="37">
      <formula>COUNTBLANK(L8)=1</formula>
    </cfRule>
  </conditionalFormatting>
  <conditionalFormatting sqref="L13">
    <cfRule type="expression" dxfId="30" priority="32">
      <formula>L8&gt;L17</formula>
    </cfRule>
  </conditionalFormatting>
  <conditionalFormatting sqref="L14">
    <cfRule type="expression" dxfId="29" priority="31">
      <formula>L8&gt;L17</formula>
    </cfRule>
  </conditionalFormatting>
  <conditionalFormatting sqref="L15">
    <cfRule type="expression" dxfId="28" priority="30">
      <formula>L8&gt;L17</formula>
    </cfRule>
  </conditionalFormatting>
  <conditionalFormatting sqref="D25 D28">
    <cfRule type="expression" dxfId="27" priority="28">
      <formula>COUNTBLANK(D25)=1</formula>
    </cfRule>
  </conditionalFormatting>
  <conditionalFormatting sqref="D26">
    <cfRule type="expression" dxfId="26" priority="25">
      <formula>D25&lt;D28</formula>
    </cfRule>
    <cfRule type="expression" dxfId="25" priority="27">
      <formula>COUNTBLANK(D25)=1</formula>
    </cfRule>
  </conditionalFormatting>
  <conditionalFormatting sqref="D27">
    <cfRule type="expression" dxfId="24" priority="24">
      <formula>D25&gt;D28</formula>
    </cfRule>
    <cfRule type="expression" dxfId="23" priority="26">
      <formula>COUNTBLANK(D28)=1</formula>
    </cfRule>
  </conditionalFormatting>
  <conditionalFormatting sqref="E27">
    <cfRule type="expression" dxfId="22" priority="23">
      <formula>COUNTBLANK(D28)=1</formula>
    </cfRule>
  </conditionalFormatting>
  <conditionalFormatting sqref="D53 D56">
    <cfRule type="expression" dxfId="21" priority="22">
      <formula>COUNTBLANK(D53)=1</formula>
    </cfRule>
  </conditionalFormatting>
  <conditionalFormatting sqref="D54">
    <cfRule type="expression" dxfId="20" priority="19">
      <formula>D53&lt;D56</formula>
    </cfRule>
    <cfRule type="expression" dxfId="19" priority="21">
      <formula>COUNTBLANK(D53)=1</formula>
    </cfRule>
  </conditionalFormatting>
  <conditionalFormatting sqref="D55">
    <cfRule type="expression" dxfId="18" priority="18">
      <formula>D53&gt;D56</formula>
    </cfRule>
    <cfRule type="expression" dxfId="17" priority="20">
      <formula>COUNTBLANK(D56)=1</formula>
    </cfRule>
  </conditionalFormatting>
  <conditionalFormatting sqref="E55">
    <cfRule type="expression" dxfId="16" priority="17">
      <formula>COUNTBLANK(D56)=1</formula>
    </cfRule>
  </conditionalFormatting>
  <conditionalFormatting sqref="M21 M14">
    <cfRule type="expression" dxfId="15" priority="16">
      <formula>COUNTBLANK(M14)=1</formula>
    </cfRule>
  </conditionalFormatting>
  <conditionalFormatting sqref="M14">
    <cfRule type="expression" dxfId="14" priority="15">
      <formula>COUNTBLANK(M14)=1</formula>
    </cfRule>
  </conditionalFormatting>
  <conditionalFormatting sqref="M14">
    <cfRule type="expression" dxfId="13" priority="14">
      <formula>COUNTBLANK(M14)=1</formula>
    </cfRule>
  </conditionalFormatting>
  <conditionalFormatting sqref="M20">
    <cfRule type="expression" dxfId="12" priority="1">
      <formula>COUNTBLANK(M14)=1</formula>
    </cfRule>
    <cfRule type="expression" dxfId="11" priority="6">
      <formula>M21&lt;M14</formula>
    </cfRule>
    <cfRule type="expression" dxfId="10" priority="13">
      <formula>COUNTBLANK(M21)=1</formula>
    </cfRule>
  </conditionalFormatting>
  <conditionalFormatting sqref="M15">
    <cfRule type="expression" dxfId="9" priority="11">
      <formula>M14&lt;M21</formula>
    </cfRule>
    <cfRule type="expression" dxfId="8" priority="12">
      <formula>COUNTBLANK(M14)=1</formula>
    </cfRule>
  </conditionalFormatting>
  <conditionalFormatting sqref="M16">
    <cfRule type="expression" dxfId="7" priority="5">
      <formula>COUNTBLANK(M14)=1</formula>
    </cfRule>
    <cfRule type="expression" dxfId="6" priority="10">
      <formula>M14&lt;M21</formula>
    </cfRule>
  </conditionalFormatting>
  <conditionalFormatting sqref="M17">
    <cfRule type="expression" dxfId="5" priority="4">
      <formula>COUNTBLANK(M14)=1</formula>
    </cfRule>
    <cfRule type="expression" dxfId="4" priority="9">
      <formula>M14&gt;M21</formula>
    </cfRule>
  </conditionalFormatting>
  <conditionalFormatting sqref="M18">
    <cfRule type="expression" dxfId="3" priority="3">
      <formula>COUNTBLANK(M14)=1</formula>
    </cfRule>
    <cfRule type="expression" dxfId="2" priority="8">
      <formula>M14&gt;M21</formula>
    </cfRule>
  </conditionalFormatting>
  <conditionalFormatting sqref="M19">
    <cfRule type="expression" dxfId="1" priority="2">
      <formula>COUNTBLANK(M14)=1</formula>
    </cfRule>
    <cfRule type="expression" dxfId="0" priority="7">
      <formula>M21&lt;M14</formula>
    </cfRule>
  </conditionalFormatting>
  <printOptions horizontalCentered="1" verticalCentered="1"/>
  <pageMargins left="0.51" right="0.38"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86"/>
  <sheetViews>
    <sheetView topLeftCell="A4" workbookViewId="0">
      <selection activeCell="D128" sqref="D128"/>
    </sheetView>
  </sheetViews>
  <sheetFormatPr defaultRowHeight="13.5"/>
  <cols>
    <col min="1" max="2" width="8.75" customWidth="1"/>
    <col min="3" max="3" width="3.625" customWidth="1"/>
    <col min="4" max="8" width="17.375" customWidth="1"/>
  </cols>
  <sheetData>
    <row r="1" spans="1:8" ht="17.25" hidden="1">
      <c r="D1" s="90"/>
      <c r="E1" s="90"/>
      <c r="F1" s="309"/>
      <c r="G1" s="309"/>
    </row>
    <row r="2" spans="1:8" ht="17.25" hidden="1">
      <c r="D2" s="90"/>
      <c r="E2" s="90"/>
      <c r="F2" s="309"/>
      <c r="G2" s="309"/>
    </row>
    <row r="3" spans="1:8" ht="17.25" hidden="1">
      <c r="D3" s="90"/>
      <c r="E3" s="90"/>
      <c r="F3" s="309"/>
      <c r="G3" s="309"/>
    </row>
    <row r="4" spans="1:8" s="7" customFormat="1" ht="21" customHeight="1">
      <c r="A4" s="718" t="s">
        <v>24</v>
      </c>
      <c r="B4" s="718"/>
      <c r="C4" s="718"/>
      <c r="D4" s="718"/>
      <c r="E4" s="718"/>
      <c r="F4" s="718"/>
      <c r="G4" s="718"/>
    </row>
    <row r="5" spans="1:8" s="7" customFormat="1" ht="7.5" customHeight="1">
      <c r="A5" s="307"/>
      <c r="B5" s="307"/>
      <c r="C5" s="307"/>
      <c r="D5" s="310"/>
      <c r="E5" s="310"/>
      <c r="F5" s="310"/>
      <c r="G5" s="310"/>
    </row>
    <row r="6" spans="1:8" s="7" customFormat="1" ht="12.75" customHeight="1">
      <c r="A6" s="714" t="s">
        <v>18</v>
      </c>
      <c r="B6" s="714"/>
      <c r="C6" s="53"/>
      <c r="D6" s="310" t="s">
        <v>50</v>
      </c>
      <c r="E6" s="325" t="s">
        <v>190</v>
      </c>
      <c r="F6" s="310" t="s">
        <v>164</v>
      </c>
      <c r="G6" s="310"/>
    </row>
    <row r="7" spans="1:8" s="7" customFormat="1" ht="12.75" customHeight="1">
      <c r="A7" s="53"/>
      <c r="B7" s="53"/>
      <c r="C7" s="307"/>
      <c r="D7" s="94" t="s">
        <v>533</v>
      </c>
      <c r="E7" s="325" t="s">
        <v>271</v>
      </c>
      <c r="F7" s="310" t="s">
        <v>165</v>
      </c>
      <c r="G7" s="310"/>
    </row>
    <row r="8" spans="1:8" s="7" customFormat="1" ht="8.25" customHeight="1">
      <c r="A8" s="53"/>
      <c r="B8" s="53"/>
      <c r="C8" s="53"/>
      <c r="D8" s="310"/>
      <c r="E8" s="310"/>
      <c r="F8" s="310"/>
      <c r="G8" s="310"/>
    </row>
    <row r="9" spans="1:8" s="7" customFormat="1" ht="12.75" customHeight="1">
      <c r="A9" s="714" t="s">
        <v>19</v>
      </c>
      <c r="B9" s="714"/>
      <c r="C9" s="53"/>
      <c r="D9" s="310" t="s">
        <v>49</v>
      </c>
      <c r="E9" s="310"/>
      <c r="F9" s="310"/>
      <c r="G9" s="310"/>
    </row>
    <row r="10" spans="1:8" s="7" customFormat="1" ht="12.75" customHeight="1">
      <c r="A10" s="53"/>
      <c r="B10" s="53"/>
      <c r="C10" s="307"/>
      <c r="D10" s="310" t="s">
        <v>166</v>
      </c>
      <c r="E10" s="310"/>
      <c r="F10" s="181"/>
      <c r="G10" s="310"/>
    </row>
    <row r="11" spans="1:8" s="7" customFormat="1" ht="12.75" customHeight="1">
      <c r="A11" s="53"/>
      <c r="B11" s="53"/>
      <c r="C11" s="53"/>
      <c r="D11" s="310" t="s">
        <v>167</v>
      </c>
      <c r="E11" s="310"/>
      <c r="F11" s="310"/>
      <c r="G11" s="310"/>
    </row>
    <row r="12" spans="1:8" s="7" customFormat="1" ht="8.25" customHeight="1">
      <c r="A12" s="53"/>
      <c r="B12" s="53"/>
      <c r="C12" s="53"/>
      <c r="D12" s="310"/>
      <c r="E12" s="310"/>
      <c r="F12" s="310"/>
      <c r="G12" s="310"/>
    </row>
    <row r="13" spans="1:8" s="7" customFormat="1" ht="12.75" customHeight="1">
      <c r="A13" s="714" t="s">
        <v>20</v>
      </c>
      <c r="B13" s="714"/>
      <c r="C13" s="53"/>
      <c r="D13" s="397" t="s">
        <v>51</v>
      </c>
      <c r="E13" s="397" t="s">
        <v>534</v>
      </c>
      <c r="F13" s="397" t="s">
        <v>534</v>
      </c>
      <c r="G13" s="310"/>
    </row>
    <row r="14" spans="1:8" s="7" customFormat="1" ht="12.75" customHeight="1">
      <c r="A14" s="53"/>
      <c r="B14" s="53"/>
      <c r="C14" s="307"/>
      <c r="D14" s="397" t="s">
        <v>112</v>
      </c>
      <c r="E14" s="397" t="s">
        <v>535</v>
      </c>
      <c r="F14" s="395" t="s">
        <v>536</v>
      </c>
      <c r="G14" s="310"/>
      <c r="H14" s="91"/>
    </row>
    <row r="15" spans="1:8" s="7" customFormat="1" ht="12.75" customHeight="1">
      <c r="A15" s="714"/>
      <c r="B15" s="714"/>
      <c r="C15" s="307"/>
      <c r="D15" s="396" t="s">
        <v>168</v>
      </c>
      <c r="E15" s="396" t="s">
        <v>170</v>
      </c>
      <c r="F15" s="396" t="s">
        <v>537</v>
      </c>
      <c r="G15" s="310"/>
    </row>
    <row r="16" spans="1:8" s="7" customFormat="1" ht="8.25" customHeight="1">
      <c r="A16" s="307"/>
      <c r="B16" s="307"/>
      <c r="C16" s="307"/>
      <c r="D16" s="397"/>
      <c r="E16" s="397"/>
      <c r="F16" s="397"/>
      <c r="G16" s="310"/>
    </row>
    <row r="17" spans="1:7" s="7" customFormat="1" ht="12.75" customHeight="1">
      <c r="A17" s="53"/>
      <c r="B17" s="53"/>
      <c r="C17" s="53"/>
      <c r="D17" s="397" t="s">
        <v>534</v>
      </c>
      <c r="E17" s="397" t="s">
        <v>538</v>
      </c>
      <c r="F17" s="395" t="s">
        <v>169</v>
      </c>
    </row>
    <row r="18" spans="1:7" s="7" customFormat="1" ht="12.75" customHeight="1">
      <c r="A18" s="53"/>
      <c r="B18" s="53"/>
      <c r="C18" s="53"/>
      <c r="D18" s="396" t="s">
        <v>539</v>
      </c>
      <c r="E18" s="397" t="s">
        <v>540</v>
      </c>
      <c r="F18" s="397" t="s">
        <v>140</v>
      </c>
    </row>
    <row r="19" spans="1:7" s="7" customFormat="1" ht="12.75" customHeight="1">
      <c r="A19" s="53"/>
      <c r="B19" s="53"/>
      <c r="C19" s="53"/>
      <c r="D19" s="396" t="s">
        <v>541</v>
      </c>
      <c r="E19" s="396" t="s">
        <v>542</v>
      </c>
      <c r="F19" s="30" t="s">
        <v>543</v>
      </c>
    </row>
    <row r="20" spans="1:7" s="7" customFormat="1" ht="8.25" customHeight="1">
      <c r="A20" s="53"/>
      <c r="B20" s="53"/>
      <c r="C20" s="53"/>
      <c r="D20" s="310"/>
      <c r="E20" s="310"/>
      <c r="F20" s="53"/>
    </row>
    <row r="21" spans="1:7" s="7" customFormat="1" ht="12.75" customHeight="1">
      <c r="A21" s="53"/>
      <c r="B21" s="53"/>
      <c r="C21" s="53"/>
      <c r="D21" s="310"/>
      <c r="E21" s="310"/>
      <c r="F21" s="310"/>
      <c r="G21" s="310"/>
    </row>
    <row r="22" spans="1:7" s="7" customFormat="1" ht="12.75" customHeight="1">
      <c r="A22" s="714" t="s">
        <v>21</v>
      </c>
      <c r="B22" s="714"/>
      <c r="C22" s="53"/>
      <c r="D22" s="310" t="s">
        <v>171</v>
      </c>
      <c r="E22" s="310"/>
      <c r="F22" s="310"/>
      <c r="G22" s="310"/>
    </row>
    <row r="23" spans="1:7" s="7" customFormat="1" ht="12.75" customHeight="1">
      <c r="A23" s="53"/>
      <c r="B23" s="53"/>
      <c r="C23" s="307"/>
      <c r="D23" s="310" t="s">
        <v>122</v>
      </c>
      <c r="E23" s="310"/>
      <c r="F23" s="310"/>
      <c r="G23" s="310"/>
    </row>
    <row r="24" spans="1:7" s="7" customFormat="1" ht="8.25" customHeight="1">
      <c r="A24" s="53"/>
      <c r="B24" s="53"/>
      <c r="C24" s="53"/>
      <c r="D24" s="310"/>
      <c r="E24" s="310"/>
      <c r="F24" s="310"/>
      <c r="G24" s="310"/>
    </row>
    <row r="25" spans="1:7" s="7" customFormat="1" ht="12.75" customHeight="1">
      <c r="A25" s="714" t="s">
        <v>22</v>
      </c>
      <c r="B25" s="714"/>
      <c r="C25" s="53"/>
      <c r="D25" s="310" t="s">
        <v>172</v>
      </c>
      <c r="E25" s="310" t="s">
        <v>26</v>
      </c>
      <c r="F25" s="310" t="s">
        <v>52</v>
      </c>
    </row>
    <row r="26" spans="1:7" s="7" customFormat="1" ht="12.75" customHeight="1">
      <c r="A26" s="53"/>
      <c r="B26" s="53"/>
      <c r="C26" s="307"/>
      <c r="D26" s="310" t="s">
        <v>173</v>
      </c>
      <c r="E26" s="310" t="s">
        <v>174</v>
      </c>
      <c r="F26" s="310" t="s">
        <v>113</v>
      </c>
    </row>
    <row r="27" spans="1:7" s="7" customFormat="1" ht="8.25" customHeight="1">
      <c r="A27" s="53"/>
      <c r="B27" s="53"/>
      <c r="C27" s="53"/>
      <c r="D27" s="53"/>
      <c r="E27" s="53"/>
      <c r="F27" s="53"/>
      <c r="G27" s="53"/>
    </row>
    <row r="28" spans="1:7" s="7" customFormat="1" ht="12.75" customHeight="1">
      <c r="A28" s="714" t="s">
        <v>23</v>
      </c>
      <c r="B28" s="714"/>
      <c r="C28" s="307"/>
      <c r="D28" s="719" t="s">
        <v>53</v>
      </c>
      <c r="E28" s="719"/>
      <c r="F28" s="53"/>
    </row>
    <row r="29" spans="1:7" s="7" customFormat="1" ht="9" customHeight="1">
      <c r="A29" s="714"/>
      <c r="B29" s="714"/>
      <c r="C29" s="307"/>
      <c r="D29" s="53"/>
      <c r="E29" s="53"/>
      <c r="F29" s="53"/>
    </row>
    <row r="30" spans="1:7" s="7" customFormat="1">
      <c r="A30" s="714" t="s">
        <v>25</v>
      </c>
      <c r="B30" s="714"/>
      <c r="C30" s="307"/>
      <c r="D30" s="719" t="s">
        <v>53</v>
      </c>
      <c r="E30" s="719"/>
      <c r="F30" s="53"/>
    </row>
    <row r="31" spans="1:7" s="7" customFormat="1" ht="12.75" customHeight="1">
      <c r="A31" s="53"/>
      <c r="B31" s="53"/>
      <c r="C31" s="53"/>
      <c r="D31" s="53"/>
      <c r="E31" s="53"/>
      <c r="F31" s="53"/>
    </row>
    <row r="32" spans="1:7" s="7" customFormat="1" ht="18.75">
      <c r="A32" s="718" t="s">
        <v>55</v>
      </c>
      <c r="B32" s="718"/>
      <c r="C32" s="718"/>
      <c r="D32" s="718"/>
      <c r="E32" s="718"/>
      <c r="F32" s="718"/>
      <c r="G32" s="718"/>
    </row>
    <row r="33" spans="1:8" s="7" customFormat="1" ht="6.75" customHeight="1">
      <c r="A33" s="53"/>
      <c r="B33" s="53"/>
      <c r="C33" s="53"/>
      <c r="D33" s="53"/>
      <c r="E33" s="53"/>
      <c r="F33" s="53"/>
      <c r="G33" s="53"/>
    </row>
    <row r="34" spans="1:8" s="7" customFormat="1" ht="12.75" customHeight="1">
      <c r="A34" s="714" t="s">
        <v>32</v>
      </c>
      <c r="B34" s="714"/>
      <c r="C34" s="310"/>
      <c r="D34" s="310" t="s">
        <v>54</v>
      </c>
      <c r="E34" s="53"/>
      <c r="F34" s="53"/>
      <c r="G34" s="53"/>
    </row>
    <row r="35" spans="1:8" s="7" customFormat="1">
      <c r="A35" s="307"/>
      <c r="B35" s="53"/>
      <c r="C35" s="53"/>
      <c r="D35" s="53"/>
      <c r="E35" s="53"/>
      <c r="F35" s="53"/>
      <c r="G35" s="53" t="s">
        <v>532</v>
      </c>
    </row>
    <row r="36" spans="1:8" s="7" customFormat="1" ht="12.75" customHeight="1">
      <c r="A36" s="714" t="s">
        <v>33</v>
      </c>
      <c r="B36" s="714"/>
      <c r="C36" s="95"/>
      <c r="D36" s="173" t="s">
        <v>513</v>
      </c>
      <c r="E36" s="173" t="s">
        <v>502</v>
      </c>
      <c r="F36" s="7" t="s">
        <v>503</v>
      </c>
      <c r="G36" s="53" t="s">
        <v>504</v>
      </c>
    </row>
    <row r="37" spans="1:8" s="7" customFormat="1" ht="13.5" customHeight="1">
      <c r="A37" s="53"/>
      <c r="B37" s="53"/>
      <c r="C37" s="53"/>
      <c r="D37" s="174"/>
      <c r="E37" s="175" t="s">
        <v>501</v>
      </c>
      <c r="G37" s="176"/>
    </row>
    <row r="38" spans="1:8" s="7" customFormat="1" ht="12.75" customHeight="1">
      <c r="A38" s="714" t="s">
        <v>42</v>
      </c>
      <c r="B38" s="714"/>
      <c r="C38" s="95"/>
      <c r="D38" s="297" t="s">
        <v>505</v>
      </c>
      <c r="E38" s="297" t="s">
        <v>507</v>
      </c>
      <c r="F38" s="297" t="s">
        <v>508</v>
      </c>
      <c r="G38" s="297" t="s">
        <v>514</v>
      </c>
    </row>
    <row r="39" spans="1:8" ht="12.75" customHeight="1">
      <c r="A39" s="53"/>
      <c r="B39" s="95"/>
      <c r="C39" s="95"/>
      <c r="D39" s="297" t="s">
        <v>506</v>
      </c>
      <c r="E39" s="176" t="s">
        <v>276</v>
      </c>
      <c r="F39" s="297" t="s">
        <v>509</v>
      </c>
      <c r="G39" s="297" t="s">
        <v>515</v>
      </c>
    </row>
    <row r="40" spans="1:8" ht="12.75" customHeight="1">
      <c r="A40" s="53"/>
      <c r="B40" s="95"/>
      <c r="C40" s="95"/>
      <c r="D40" s="297" t="s">
        <v>176</v>
      </c>
      <c r="E40" s="297" t="s">
        <v>526</v>
      </c>
      <c r="F40" s="297" t="s">
        <v>510</v>
      </c>
      <c r="G40" s="297" t="s">
        <v>516</v>
      </c>
    </row>
    <row r="41" spans="1:8" ht="12.75" customHeight="1">
      <c r="A41" s="53"/>
      <c r="B41" s="95"/>
      <c r="C41" s="95"/>
      <c r="D41" s="297" t="s">
        <v>277</v>
      </c>
      <c r="E41" s="297" t="s">
        <v>527</v>
      </c>
      <c r="F41" s="394" t="s">
        <v>175</v>
      </c>
      <c r="G41" s="297" t="s">
        <v>517</v>
      </c>
    </row>
    <row r="42" spans="1:8" ht="12.75" customHeight="1">
      <c r="A42" s="53"/>
      <c r="B42" s="95"/>
      <c r="C42" s="95"/>
      <c r="D42" s="297"/>
      <c r="E42" s="176"/>
      <c r="F42" s="394" t="s">
        <v>511</v>
      </c>
      <c r="G42" s="175"/>
    </row>
    <row r="43" spans="1:8" ht="12.75" customHeight="1">
      <c r="A43" s="53"/>
      <c r="B43" s="95"/>
      <c r="C43" s="95"/>
      <c r="D43" s="297"/>
      <c r="E43" s="176"/>
      <c r="F43" s="394" t="s">
        <v>512</v>
      </c>
      <c r="G43" s="175"/>
    </row>
    <row r="44" spans="1:8" ht="12.75" customHeight="1">
      <c r="A44" s="53"/>
      <c r="B44" s="95"/>
      <c r="C44" s="95"/>
      <c r="D44" s="175"/>
      <c r="E44" s="326"/>
      <c r="F44" s="96"/>
    </row>
    <row r="45" spans="1:8" ht="12.75" customHeight="1">
      <c r="A45" s="53"/>
      <c r="B45" s="95"/>
      <c r="C45" s="95"/>
      <c r="D45" s="175"/>
      <c r="E45" s="326"/>
      <c r="F45" s="96"/>
    </row>
    <row r="46" spans="1:8" ht="12.75" customHeight="1">
      <c r="A46" s="53"/>
      <c r="B46" s="53"/>
      <c r="C46" s="53"/>
      <c r="D46" s="94"/>
      <c r="E46" s="128"/>
      <c r="F46" s="176"/>
      <c r="G46" s="128"/>
      <c r="H46" s="174"/>
    </row>
    <row r="47" spans="1:8" ht="12.75" customHeight="1">
      <c r="A47" s="714" t="s">
        <v>43</v>
      </c>
      <c r="B47" s="714"/>
      <c r="C47" s="311"/>
      <c r="D47" s="311" t="s">
        <v>177</v>
      </c>
      <c r="E47" s="128" t="s">
        <v>275</v>
      </c>
      <c r="F47" s="310"/>
      <c r="G47" s="311"/>
      <c r="H47" s="7"/>
    </row>
    <row r="48" spans="1:8" ht="12.75" customHeight="1">
      <c r="A48" s="307"/>
      <c r="B48" s="53"/>
      <c r="C48" s="53"/>
      <c r="D48" s="53"/>
      <c r="E48" s="53"/>
      <c r="F48" s="53"/>
      <c r="G48" s="53"/>
      <c r="H48" s="91"/>
    </row>
    <row r="49" spans="1:8" ht="12.75" customHeight="1">
      <c r="A49" s="714" t="s">
        <v>39</v>
      </c>
      <c r="B49" s="714"/>
      <c r="D49" s="310" t="s">
        <v>123</v>
      </c>
      <c r="E49" s="311" t="s">
        <v>278</v>
      </c>
      <c r="F49" s="310"/>
      <c r="G49" s="53"/>
      <c r="H49" s="7"/>
    </row>
    <row r="50" spans="1:8" ht="12.75" customHeight="1">
      <c r="A50" s="307"/>
      <c r="B50" s="53"/>
      <c r="C50" s="53"/>
      <c r="D50" s="310" t="s">
        <v>141</v>
      </c>
      <c r="E50" s="311" t="s">
        <v>279</v>
      </c>
      <c r="F50" s="310"/>
      <c r="G50" s="53"/>
      <c r="H50" s="7"/>
    </row>
    <row r="51" spans="1:8" ht="12.75" customHeight="1">
      <c r="A51" s="307"/>
      <c r="B51" s="53"/>
      <c r="C51" s="53"/>
      <c r="D51" s="311"/>
      <c r="E51" s="53"/>
      <c r="F51" s="53"/>
      <c r="G51" s="53"/>
      <c r="H51" s="7"/>
    </row>
    <row r="52" spans="1:8" ht="12.75" customHeight="1">
      <c r="A52" s="714" t="s">
        <v>34</v>
      </c>
      <c r="B52" s="714"/>
      <c r="D52" s="311" t="s">
        <v>80</v>
      </c>
      <c r="E52" s="310"/>
      <c r="F52" s="53"/>
      <c r="G52" s="53"/>
      <c r="H52" s="7"/>
    </row>
    <row r="53" spans="1:8" ht="12.75" customHeight="1">
      <c r="A53" s="307"/>
      <c r="B53" s="53"/>
      <c r="C53" s="53"/>
      <c r="D53" s="311" t="s">
        <v>178</v>
      </c>
      <c r="E53" s="310"/>
      <c r="F53" s="53"/>
      <c r="G53" s="53"/>
      <c r="H53" s="7"/>
    </row>
    <row r="54" spans="1:8" ht="12.75" customHeight="1">
      <c r="A54" s="307"/>
      <c r="B54" s="53"/>
      <c r="C54" s="53"/>
      <c r="D54" s="53"/>
      <c r="E54" s="53"/>
      <c r="F54" s="53"/>
      <c r="G54" s="53"/>
      <c r="H54" s="7"/>
    </row>
    <row r="55" spans="1:8" ht="12.75" customHeight="1">
      <c r="A55" s="714" t="s">
        <v>36</v>
      </c>
      <c r="B55" s="714"/>
      <c r="D55" s="311" t="s">
        <v>124</v>
      </c>
    </row>
    <row r="56" spans="1:8" ht="12.75" customHeight="1">
      <c r="A56" s="307"/>
      <c r="B56" s="53"/>
      <c r="C56" s="53"/>
      <c r="D56" s="311" t="s">
        <v>142</v>
      </c>
    </row>
    <row r="57" spans="1:8" ht="10.5" customHeight="1">
      <c r="A57" s="307"/>
      <c r="D57" s="311"/>
      <c r="E57" s="311"/>
      <c r="H57" s="7"/>
    </row>
    <row r="58" spans="1:8" ht="12.75" customHeight="1">
      <c r="A58" s="714" t="s">
        <v>35</v>
      </c>
      <c r="B58" s="714"/>
      <c r="D58" s="311" t="s">
        <v>272</v>
      </c>
      <c r="E58" s="311" t="s">
        <v>519</v>
      </c>
      <c r="F58" s="311" t="s">
        <v>530</v>
      </c>
      <c r="G58" s="268" t="s">
        <v>81</v>
      </c>
      <c r="H58" s="173" t="s">
        <v>531</v>
      </c>
    </row>
    <row r="59" spans="1:8" ht="12.75" customHeight="1">
      <c r="A59" s="307"/>
      <c r="D59" s="311" t="s">
        <v>518</v>
      </c>
      <c r="E59" s="311" t="s">
        <v>179</v>
      </c>
      <c r="F59" s="311" t="s">
        <v>520</v>
      </c>
      <c r="G59" s="128"/>
      <c r="H59" s="173" t="s">
        <v>82</v>
      </c>
    </row>
    <row r="60" spans="1:8" ht="12.75" customHeight="1">
      <c r="A60" s="307"/>
      <c r="B60" s="53"/>
      <c r="C60" s="53"/>
      <c r="D60" s="311"/>
      <c r="E60" s="53"/>
      <c r="F60" s="53"/>
      <c r="G60" s="53"/>
      <c r="H60" s="7"/>
    </row>
    <row r="61" spans="1:8" ht="12.75" customHeight="1">
      <c r="A61" s="714" t="s">
        <v>37</v>
      </c>
      <c r="B61" s="714"/>
      <c r="C61" s="53"/>
      <c r="D61" s="94" t="s">
        <v>273</v>
      </c>
      <c r="E61" s="94"/>
      <c r="F61" s="53"/>
      <c r="G61" s="53"/>
      <c r="H61" s="7"/>
    </row>
    <row r="62" spans="1:8" ht="12.75" customHeight="1">
      <c r="A62" s="307"/>
      <c r="B62" s="307"/>
      <c r="C62" s="53"/>
      <c r="D62" s="94" t="s">
        <v>274</v>
      </c>
      <c r="E62" s="94" t="s">
        <v>521</v>
      </c>
      <c r="F62" s="53"/>
      <c r="G62" s="53"/>
      <c r="H62" s="7"/>
    </row>
    <row r="63" spans="1:8" ht="12.75" customHeight="1">
      <c r="A63" s="307"/>
      <c r="B63" s="53"/>
      <c r="C63" s="53"/>
      <c r="D63" s="53"/>
      <c r="E63" s="53"/>
      <c r="F63" s="208"/>
      <c r="G63" s="3"/>
      <c r="H63" s="61"/>
    </row>
    <row r="64" spans="1:8" ht="12.75" customHeight="1">
      <c r="A64" s="714" t="s">
        <v>38</v>
      </c>
      <c r="B64" s="714"/>
      <c r="D64" s="311" t="s">
        <v>83</v>
      </c>
      <c r="E64" s="311"/>
      <c r="F64" s="721" t="s">
        <v>180</v>
      </c>
      <c r="G64" s="721"/>
      <c r="H64" s="721"/>
    </row>
    <row r="65" spans="1:8" ht="12.75" customHeight="1">
      <c r="A65" s="53"/>
      <c r="B65" s="53"/>
      <c r="C65" s="53"/>
      <c r="D65" s="311" t="s">
        <v>125</v>
      </c>
      <c r="E65" s="311"/>
      <c r="F65" s="720"/>
      <c r="G65" s="720"/>
      <c r="H65" s="720"/>
    </row>
    <row r="66" spans="1:8" ht="12.75" customHeight="1">
      <c r="A66" s="53"/>
      <c r="B66" s="53"/>
      <c r="C66" s="53"/>
      <c r="D66" s="311"/>
      <c r="E66" s="311"/>
      <c r="F66" s="720"/>
      <c r="G66" s="720"/>
      <c r="H66" s="720"/>
    </row>
    <row r="67" spans="1:8" ht="12.75" customHeight="1">
      <c r="A67" s="714" t="s">
        <v>48</v>
      </c>
      <c r="B67" s="714"/>
      <c r="D67" s="311" t="s">
        <v>181</v>
      </c>
      <c r="F67" s="720"/>
      <c r="G67" s="720"/>
      <c r="H67" s="720"/>
    </row>
    <row r="68" spans="1:8" ht="12.75" customHeight="1">
      <c r="A68" s="307"/>
      <c r="B68" s="53"/>
      <c r="C68" s="53"/>
      <c r="D68" s="311" t="s">
        <v>182</v>
      </c>
      <c r="F68" s="720"/>
      <c r="G68" s="720"/>
      <c r="H68" s="720"/>
    </row>
    <row r="69" spans="1:8" ht="12.75" customHeight="1">
      <c r="A69" s="307"/>
      <c r="B69" s="53"/>
      <c r="C69" s="53"/>
      <c r="D69" s="311"/>
      <c r="E69" s="53"/>
      <c r="F69" s="720"/>
      <c r="G69" s="720"/>
      <c r="H69" s="720"/>
    </row>
    <row r="70" spans="1:8" ht="12.75" customHeight="1">
      <c r="A70" s="714" t="s">
        <v>40</v>
      </c>
      <c r="B70" s="714"/>
      <c r="C70" s="53"/>
      <c r="D70" s="96" t="s">
        <v>500</v>
      </c>
      <c r="E70" s="53"/>
      <c r="F70" s="720"/>
      <c r="G70" s="720"/>
      <c r="H70" s="720"/>
    </row>
    <row r="71" spans="1:8" ht="12.75" customHeight="1">
      <c r="A71" s="307"/>
      <c r="B71" s="307"/>
      <c r="C71" s="53"/>
      <c r="D71" s="96"/>
      <c r="E71" s="53"/>
      <c r="F71" s="720"/>
      <c r="G71" s="720"/>
      <c r="H71" s="720"/>
    </row>
    <row r="72" spans="1:8" ht="12.75" customHeight="1">
      <c r="A72" s="53"/>
      <c r="B72" s="53"/>
      <c r="C72" s="53"/>
      <c r="D72" s="96" t="s">
        <v>522</v>
      </c>
      <c r="E72" s="53"/>
      <c r="F72" s="720"/>
      <c r="G72" s="720"/>
      <c r="H72" s="720"/>
    </row>
    <row r="73" spans="1:8" ht="6.75" customHeight="1">
      <c r="A73" s="53"/>
      <c r="E73" s="53"/>
      <c r="F73" s="53"/>
      <c r="G73" s="309"/>
    </row>
    <row r="74" spans="1:8" ht="6" customHeight="1">
      <c r="A74" s="311"/>
      <c r="B74" s="311"/>
      <c r="G74" s="309"/>
    </row>
    <row r="75" spans="1:8" ht="12.75" customHeight="1">
      <c r="A75" s="716" t="s">
        <v>93</v>
      </c>
      <c r="B75" s="716"/>
      <c r="D75" t="s">
        <v>151</v>
      </c>
    </row>
    <row r="76" spans="1:8" ht="12" customHeight="1"/>
    <row r="77" spans="1:8" ht="18.75" customHeight="1">
      <c r="A77" s="717" t="s">
        <v>183</v>
      </c>
      <c r="B77" s="717"/>
      <c r="D77" s="6"/>
      <c r="E77" s="2" t="s">
        <v>184</v>
      </c>
      <c r="F77" s="2" t="s">
        <v>185</v>
      </c>
    </row>
    <row r="78" spans="1:8" ht="18.75" customHeight="1">
      <c r="A78" s="715" t="s">
        <v>94</v>
      </c>
      <c r="B78" s="715"/>
      <c r="D78" s="327" t="s">
        <v>186</v>
      </c>
      <c r="E78" s="327" t="s">
        <v>525</v>
      </c>
      <c r="F78" s="327" t="s">
        <v>525</v>
      </c>
    </row>
    <row r="79" spans="1:8" ht="18.75" customHeight="1">
      <c r="D79" s="327" t="s">
        <v>187</v>
      </c>
      <c r="E79" s="327" t="s">
        <v>524</v>
      </c>
      <c r="F79" s="327" t="s">
        <v>524</v>
      </c>
    </row>
    <row r="80" spans="1:8" ht="18.75" customHeight="1">
      <c r="D80" s="327" t="s">
        <v>523</v>
      </c>
      <c r="E80" s="327" t="s">
        <v>528</v>
      </c>
      <c r="F80" s="327" t="s">
        <v>528</v>
      </c>
    </row>
    <row r="81" spans="1:7" ht="12.75" customHeight="1"/>
    <row r="82" spans="1:7" ht="12.75" customHeight="1">
      <c r="A82" t="s">
        <v>529</v>
      </c>
    </row>
    <row r="83" spans="1:7" ht="12.75" customHeight="1">
      <c r="E83" t="s">
        <v>188</v>
      </c>
      <c r="F83" t="s">
        <v>188</v>
      </c>
      <c r="G83" t="s">
        <v>189</v>
      </c>
    </row>
    <row r="84" spans="1:7" ht="12.75" customHeight="1"/>
    <row r="85" spans="1:7" ht="12.75" customHeight="1"/>
    <row r="86" spans="1:7" ht="12.75" customHeight="1"/>
  </sheetData>
  <mergeCells count="33">
    <mergeCell ref="F67:H68"/>
    <mergeCell ref="F69:H70"/>
    <mergeCell ref="A70:B70"/>
    <mergeCell ref="F71:H72"/>
    <mergeCell ref="A58:B58"/>
    <mergeCell ref="F65:H66"/>
    <mergeCell ref="F64:H64"/>
    <mergeCell ref="A22:B22"/>
    <mergeCell ref="D28:E28"/>
    <mergeCell ref="A29:B29"/>
    <mergeCell ref="A30:B30"/>
    <mergeCell ref="D30:E30"/>
    <mergeCell ref="A28:B28"/>
    <mergeCell ref="A25:B25"/>
    <mergeCell ref="A32:G32"/>
    <mergeCell ref="A38:B38"/>
    <mergeCell ref="A34:B34"/>
    <mergeCell ref="A36:B36"/>
    <mergeCell ref="A47:B47"/>
    <mergeCell ref="A4:G4"/>
    <mergeCell ref="A15:B15"/>
    <mergeCell ref="A6:B6"/>
    <mergeCell ref="A9:B9"/>
    <mergeCell ref="A13:B13"/>
    <mergeCell ref="A49:B49"/>
    <mergeCell ref="A52:B52"/>
    <mergeCell ref="A78:B78"/>
    <mergeCell ref="A75:B75"/>
    <mergeCell ref="A77:B77"/>
    <mergeCell ref="A67:B67"/>
    <mergeCell ref="A55:B55"/>
    <mergeCell ref="A61:B61"/>
    <mergeCell ref="A64:B64"/>
  </mergeCells>
  <phoneticPr fontId="3"/>
  <pageMargins left="0.59055118110236227" right="0.59055118110236227" top="0.39370078740157483" bottom="0.39370078740157483" header="0.51181102362204722" footer="0.51181102362204722"/>
  <pageSetup paperSize="9" scale="84" orientation="portrait" horizontalDpi="4294967293" verticalDpi="4294967293" r:id="rId1"/>
  <headerFooter alignWithMargins="0"/>
  <rowBreaks count="1" manualBreakCount="1">
    <brk id="8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56"/>
  <sheetViews>
    <sheetView workbookViewId="0">
      <selection activeCell="C82" sqref="C82"/>
    </sheetView>
  </sheetViews>
  <sheetFormatPr defaultColWidth="9" defaultRowHeight="13.5"/>
  <cols>
    <col min="1" max="1" width="19.375" style="51" customWidth="1"/>
    <col min="2" max="2" width="16.125" style="311" customWidth="1"/>
    <col min="3" max="3" width="13.875" style="311" bestFit="1" customWidth="1"/>
    <col min="4" max="4" width="1.625" style="311" customWidth="1"/>
    <col min="5" max="5" width="19.375" style="51" customWidth="1"/>
    <col min="6" max="6" width="16.125" style="309" customWidth="1"/>
    <col min="7" max="7" width="13.75" style="311" bestFit="1" customWidth="1"/>
    <col min="8" max="16384" width="9" style="309"/>
  </cols>
  <sheetData>
    <row r="1" spans="1:8" s="308" customFormat="1" ht="32.450000000000003" customHeight="1">
      <c r="A1" s="722" t="s">
        <v>317</v>
      </c>
      <c r="B1" s="722"/>
      <c r="C1" s="722"/>
      <c r="D1" s="398" t="s">
        <v>191</v>
      </c>
      <c r="E1" s="722" t="s">
        <v>318</v>
      </c>
      <c r="F1" s="722"/>
      <c r="G1" s="722"/>
    </row>
    <row r="2" spans="1:8">
      <c r="A2" s="399"/>
      <c r="B2" s="181"/>
      <c r="C2" s="181"/>
      <c r="D2" s="181"/>
      <c r="E2" s="399"/>
      <c r="F2" s="400"/>
      <c r="G2" s="181"/>
    </row>
    <row r="3" spans="1:8" ht="33.75" customHeight="1">
      <c r="A3" s="401" t="s">
        <v>192</v>
      </c>
      <c r="B3" s="402"/>
      <c r="C3" s="403">
        <v>0.29166666666666669</v>
      </c>
      <c r="D3" s="404"/>
      <c r="E3" s="401" t="s">
        <v>192</v>
      </c>
      <c r="F3" s="402"/>
      <c r="G3" s="403">
        <v>0.29166666666666669</v>
      </c>
    </row>
    <row r="4" spans="1:8" ht="33.75" customHeight="1">
      <c r="A4" s="401" t="s">
        <v>193</v>
      </c>
      <c r="B4" s="402"/>
      <c r="C4" s="403">
        <v>0.3125</v>
      </c>
      <c r="D4" s="404"/>
      <c r="E4" s="401" t="s">
        <v>193</v>
      </c>
      <c r="F4" s="402"/>
      <c r="G4" s="403">
        <v>0.3125</v>
      </c>
      <c r="H4" s="135"/>
    </row>
    <row r="5" spans="1:8" ht="33.75" customHeight="1">
      <c r="A5" s="401" t="s">
        <v>29</v>
      </c>
      <c r="B5" s="402" t="s">
        <v>194</v>
      </c>
      <c r="C5" s="403">
        <v>0.3263888888888889</v>
      </c>
      <c r="D5" s="404"/>
      <c r="E5" s="401"/>
      <c r="F5" s="402"/>
      <c r="G5" s="403"/>
    </row>
    <row r="6" spans="1:8" ht="33.75" customHeight="1">
      <c r="A6" s="401" t="s">
        <v>30</v>
      </c>
      <c r="B6" s="402" t="s">
        <v>194</v>
      </c>
      <c r="C6" s="403">
        <v>0.34027777777777773</v>
      </c>
      <c r="D6" s="404"/>
      <c r="E6" s="401" t="s">
        <v>30</v>
      </c>
      <c r="F6" s="402" t="s">
        <v>194</v>
      </c>
      <c r="G6" s="403">
        <v>0.34027777777777773</v>
      </c>
    </row>
    <row r="7" spans="1:8" ht="33.75" customHeight="1">
      <c r="A7" s="401" t="s">
        <v>31</v>
      </c>
      <c r="B7" s="402"/>
      <c r="C7" s="403">
        <v>0.3611111111111111</v>
      </c>
      <c r="D7" s="404"/>
      <c r="E7" s="401" t="s">
        <v>56</v>
      </c>
      <c r="F7" s="402"/>
      <c r="G7" s="403">
        <v>0.3611111111111111</v>
      </c>
    </row>
    <row r="8" spans="1:8" ht="33.75" customHeight="1">
      <c r="A8" s="401" t="s">
        <v>56</v>
      </c>
      <c r="B8" s="405"/>
      <c r="C8" s="403">
        <v>0.375</v>
      </c>
      <c r="D8" s="404"/>
      <c r="E8" s="406" t="s">
        <v>233</v>
      </c>
      <c r="F8" s="407" t="s">
        <v>234</v>
      </c>
      <c r="G8" s="408" t="s">
        <v>289</v>
      </c>
      <c r="H8" s="135"/>
    </row>
    <row r="9" spans="1:8" ht="33.75" customHeight="1">
      <c r="A9" s="401" t="s">
        <v>196</v>
      </c>
      <c r="B9" s="407" t="s">
        <v>195</v>
      </c>
      <c r="C9" s="409" t="s">
        <v>197</v>
      </c>
      <c r="D9" s="410"/>
      <c r="E9" s="406" t="s">
        <v>235</v>
      </c>
      <c r="F9" s="407" t="s">
        <v>234</v>
      </c>
      <c r="G9" s="409" t="s">
        <v>290</v>
      </c>
      <c r="H9" s="135"/>
    </row>
    <row r="10" spans="1:8" ht="33.75" customHeight="1">
      <c r="A10" s="401" t="s">
        <v>198</v>
      </c>
      <c r="B10" s="407" t="s">
        <v>195</v>
      </c>
      <c r="C10" s="409" t="s">
        <v>199</v>
      </c>
      <c r="D10" s="410"/>
      <c r="E10" s="406" t="s">
        <v>236</v>
      </c>
      <c r="F10" s="402" t="s">
        <v>231</v>
      </c>
      <c r="G10" s="409" t="s">
        <v>291</v>
      </c>
    </row>
    <row r="11" spans="1:8" ht="33.75" customHeight="1">
      <c r="A11" s="406" t="s">
        <v>200</v>
      </c>
      <c r="B11" s="407" t="s">
        <v>201</v>
      </c>
      <c r="C11" s="409" t="s">
        <v>202</v>
      </c>
      <c r="D11" s="411"/>
      <c r="E11" s="406" t="s">
        <v>237</v>
      </c>
      <c r="F11" s="402" t="s">
        <v>231</v>
      </c>
      <c r="G11" s="409" t="s">
        <v>292</v>
      </c>
    </row>
    <row r="12" spans="1:8" ht="33.75" customHeight="1">
      <c r="A12" s="406" t="s">
        <v>203</v>
      </c>
      <c r="B12" s="407" t="s">
        <v>204</v>
      </c>
      <c r="C12" s="408" t="s">
        <v>205</v>
      </c>
      <c r="D12" s="411"/>
      <c r="E12" s="406"/>
      <c r="F12" s="407"/>
      <c r="G12" s="412"/>
    </row>
    <row r="13" spans="1:8" ht="33.75" customHeight="1">
      <c r="A13" s="406" t="s">
        <v>206</v>
      </c>
      <c r="B13" s="407" t="s">
        <v>88</v>
      </c>
      <c r="C13" s="408" t="s">
        <v>207</v>
      </c>
      <c r="D13" s="410"/>
      <c r="E13" s="406"/>
      <c r="F13" s="407"/>
      <c r="G13" s="412"/>
    </row>
    <row r="14" spans="1:8" ht="33.75" customHeight="1">
      <c r="A14" s="406" t="s">
        <v>208</v>
      </c>
      <c r="B14" s="407" t="s">
        <v>88</v>
      </c>
      <c r="C14" s="408" t="s">
        <v>209</v>
      </c>
      <c r="D14" s="410"/>
      <c r="E14" s="406"/>
      <c r="F14" s="407"/>
      <c r="G14" s="412"/>
    </row>
    <row r="15" spans="1:8" ht="33.75" customHeight="1">
      <c r="A15" s="413"/>
      <c r="B15" s="414" t="s">
        <v>149</v>
      </c>
      <c r="C15" s="415"/>
      <c r="D15" s="410"/>
      <c r="E15" s="413"/>
      <c r="F15" s="414" t="s">
        <v>149</v>
      </c>
      <c r="G15" s="415"/>
    </row>
    <row r="16" spans="1:8" ht="33.75" customHeight="1">
      <c r="A16" s="406" t="s">
        <v>210</v>
      </c>
      <c r="B16" s="407" t="s">
        <v>211</v>
      </c>
      <c r="C16" s="416" t="s">
        <v>212</v>
      </c>
      <c r="D16" s="410"/>
      <c r="E16" s="406" t="s">
        <v>293</v>
      </c>
      <c r="F16" s="407" t="s">
        <v>232</v>
      </c>
      <c r="G16" s="409" t="s">
        <v>295</v>
      </c>
    </row>
    <row r="17" spans="1:7" ht="38.25" customHeight="1">
      <c r="A17" s="406" t="s">
        <v>152</v>
      </c>
      <c r="B17" s="407" t="s">
        <v>211</v>
      </c>
      <c r="C17" s="416" t="s">
        <v>213</v>
      </c>
      <c r="D17" s="410"/>
      <c r="E17" s="406" t="s">
        <v>294</v>
      </c>
      <c r="F17" s="407" t="s">
        <v>232</v>
      </c>
      <c r="G17" s="409" t="s">
        <v>296</v>
      </c>
    </row>
    <row r="18" spans="1:7" ht="38.25" customHeight="1">
      <c r="A18" s="406" t="s">
        <v>214</v>
      </c>
      <c r="B18" s="407" t="s">
        <v>211</v>
      </c>
      <c r="C18" s="416" t="s">
        <v>215</v>
      </c>
      <c r="D18" s="417"/>
      <c r="E18" s="406" t="s">
        <v>297</v>
      </c>
      <c r="F18" s="407" t="s">
        <v>299</v>
      </c>
      <c r="G18" s="409" t="s">
        <v>301</v>
      </c>
    </row>
    <row r="19" spans="1:7" ht="38.25" customHeight="1">
      <c r="A19" s="406" t="s">
        <v>216</v>
      </c>
      <c r="B19" s="407" t="s">
        <v>211</v>
      </c>
      <c r="C19" s="416" t="s">
        <v>217</v>
      </c>
      <c r="D19" s="417"/>
      <c r="E19" s="406" t="s">
        <v>298</v>
      </c>
      <c r="F19" s="407" t="s">
        <v>300</v>
      </c>
      <c r="G19" s="409" t="s">
        <v>302</v>
      </c>
    </row>
    <row r="20" spans="1:7" ht="38.25" customHeight="1">
      <c r="A20" s="406" t="s">
        <v>218</v>
      </c>
      <c r="B20" s="407" t="s">
        <v>219</v>
      </c>
      <c r="C20" s="416" t="s">
        <v>220</v>
      </c>
      <c r="D20" s="418"/>
      <c r="E20" s="406" t="s">
        <v>303</v>
      </c>
      <c r="F20" s="407" t="s">
        <v>299</v>
      </c>
      <c r="G20" s="412" t="s">
        <v>305</v>
      </c>
    </row>
    <row r="21" spans="1:7" ht="33.75" customHeight="1">
      <c r="A21" s="406" t="s">
        <v>221</v>
      </c>
      <c r="B21" s="407" t="s">
        <v>222</v>
      </c>
      <c r="C21" s="416" t="s">
        <v>223</v>
      </c>
      <c r="D21" s="418"/>
      <c r="E21" s="406" t="s">
        <v>304</v>
      </c>
      <c r="F21" s="407" t="s">
        <v>300</v>
      </c>
      <c r="G21" s="412" t="s">
        <v>306</v>
      </c>
    </row>
    <row r="22" spans="1:7" ht="33.75" customHeight="1">
      <c r="A22" s="406" t="s">
        <v>224</v>
      </c>
      <c r="B22" s="407" t="s">
        <v>225</v>
      </c>
      <c r="C22" s="412" t="s">
        <v>226</v>
      </c>
      <c r="D22" s="418"/>
      <c r="E22" s="406" t="s">
        <v>307</v>
      </c>
      <c r="F22" s="407"/>
      <c r="G22" s="412" t="s">
        <v>308</v>
      </c>
    </row>
    <row r="23" spans="1:7" ht="33.75" customHeight="1">
      <c r="A23" s="406" t="s">
        <v>227</v>
      </c>
      <c r="B23" s="407" t="s">
        <v>222</v>
      </c>
      <c r="C23" s="412" t="s">
        <v>228</v>
      </c>
      <c r="D23" s="418"/>
      <c r="E23" s="406" t="s">
        <v>309</v>
      </c>
      <c r="F23" s="407"/>
      <c r="G23" s="412"/>
    </row>
    <row r="24" spans="1:7" ht="24" customHeight="1">
      <c r="A24" s="724" t="s">
        <v>288</v>
      </c>
      <c r="B24" s="724"/>
      <c r="C24" s="724"/>
      <c r="D24" s="724"/>
      <c r="E24" s="724"/>
      <c r="F24" s="724"/>
      <c r="G24" s="181"/>
    </row>
    <row r="25" spans="1:7" s="328" customFormat="1" ht="22.5" customHeight="1">
      <c r="A25" s="723" t="s">
        <v>270</v>
      </c>
      <c r="B25" s="723"/>
      <c r="C25" s="723"/>
      <c r="D25" s="723"/>
      <c r="E25" s="723"/>
      <c r="F25" s="723"/>
      <c r="G25" s="419"/>
    </row>
    <row r="26" spans="1:7" s="328" customFormat="1" ht="22.5" customHeight="1">
      <c r="A26" s="419" t="s">
        <v>229</v>
      </c>
      <c r="B26" s="419"/>
      <c r="C26" s="419"/>
      <c r="D26" s="420"/>
      <c r="E26" s="421"/>
      <c r="F26" s="419"/>
      <c r="G26" s="419"/>
    </row>
    <row r="27" spans="1:7" s="328" customFormat="1" ht="22.5" customHeight="1">
      <c r="A27" s="419" t="s">
        <v>230</v>
      </c>
      <c r="B27" s="419"/>
      <c r="C27" s="419"/>
      <c r="D27" s="419"/>
      <c r="E27" s="421"/>
      <c r="F27" s="419"/>
      <c r="G27" s="419"/>
    </row>
    <row r="29" spans="1:7" ht="13.5" customHeight="1"/>
    <row r="31" spans="1:7" ht="22.5" customHeight="1"/>
    <row r="32" spans="1:7" ht="22.5" customHeight="1"/>
    <row r="33" spans="1:7">
      <c r="A33" s="309"/>
      <c r="B33" s="309"/>
      <c r="C33" s="309"/>
      <c r="D33" s="309"/>
      <c r="E33" s="309"/>
      <c r="G33" s="309"/>
    </row>
    <row r="35" spans="1:7">
      <c r="A35" s="309"/>
      <c r="B35" s="309"/>
      <c r="C35" s="309"/>
      <c r="D35" s="309"/>
      <c r="E35" s="309"/>
      <c r="G35" s="309"/>
    </row>
    <row r="36" spans="1:7" ht="22.5" customHeight="1">
      <c r="A36" s="309"/>
      <c r="B36" s="309"/>
      <c r="C36" s="309"/>
      <c r="D36" s="309"/>
      <c r="E36" s="309"/>
      <c r="G36" s="309"/>
    </row>
    <row r="37" spans="1:7" ht="22.5" customHeight="1">
      <c r="A37" s="309"/>
      <c r="B37" s="309"/>
      <c r="C37" s="309"/>
      <c r="D37" s="309"/>
      <c r="E37" s="309"/>
      <c r="G37" s="309"/>
    </row>
    <row r="38" spans="1:7" ht="22.5" customHeight="1">
      <c r="A38" s="309"/>
      <c r="B38" s="309"/>
      <c r="C38" s="309"/>
      <c r="D38" s="309"/>
      <c r="E38" s="309"/>
      <c r="G38" s="309"/>
    </row>
    <row r="39" spans="1:7" ht="14.25" customHeight="1">
      <c r="A39" s="309"/>
      <c r="B39" s="309"/>
      <c r="C39" s="309"/>
      <c r="D39" s="309"/>
      <c r="E39" s="309"/>
      <c r="G39" s="309"/>
    </row>
    <row r="40" spans="1:7">
      <c r="A40" s="309"/>
      <c r="B40" s="309"/>
      <c r="C40" s="309"/>
      <c r="D40" s="309"/>
      <c r="E40" s="309"/>
      <c r="G40" s="309"/>
    </row>
    <row r="41" spans="1:7">
      <c r="A41" s="309"/>
      <c r="B41" s="309"/>
      <c r="C41" s="309"/>
      <c r="D41" s="309"/>
      <c r="E41" s="309"/>
      <c r="G41" s="309"/>
    </row>
    <row r="42" spans="1:7">
      <c r="A42" s="309"/>
      <c r="B42" s="309"/>
      <c r="C42" s="309"/>
      <c r="D42" s="309"/>
      <c r="E42" s="309"/>
      <c r="G42" s="309"/>
    </row>
    <row r="43" spans="1:7">
      <c r="A43" s="309"/>
      <c r="B43" s="309"/>
      <c r="C43" s="309"/>
      <c r="D43" s="309"/>
      <c r="E43" s="309"/>
      <c r="G43" s="309"/>
    </row>
    <row r="50" spans="1:7">
      <c r="A50" s="309"/>
      <c r="B50" s="309"/>
      <c r="C50" s="309"/>
      <c r="D50" s="309"/>
      <c r="E50" s="309"/>
      <c r="G50" s="309"/>
    </row>
    <row r="51" spans="1:7">
      <c r="A51" s="309"/>
      <c r="B51" s="309"/>
      <c r="C51" s="309"/>
      <c r="D51" s="309"/>
      <c r="E51" s="309"/>
      <c r="G51" s="309"/>
    </row>
    <row r="52" spans="1:7">
      <c r="A52" s="309"/>
      <c r="B52" s="309"/>
      <c r="C52" s="309"/>
      <c r="D52" s="309"/>
      <c r="E52" s="309"/>
      <c r="G52" s="309"/>
    </row>
    <row r="53" spans="1:7">
      <c r="A53" s="309"/>
      <c r="B53" s="309"/>
      <c r="C53" s="309"/>
      <c r="D53" s="309"/>
      <c r="E53" s="309"/>
      <c r="G53" s="309"/>
    </row>
    <row r="54" spans="1:7">
      <c r="A54" s="309"/>
      <c r="B54" s="309"/>
      <c r="C54" s="309"/>
      <c r="D54" s="309"/>
      <c r="E54" s="309"/>
      <c r="G54" s="309"/>
    </row>
    <row r="55" spans="1:7">
      <c r="A55" s="309"/>
      <c r="B55" s="309"/>
      <c r="C55" s="309"/>
      <c r="D55" s="309"/>
      <c r="E55" s="309"/>
      <c r="G55" s="309"/>
    </row>
    <row r="56" spans="1:7">
      <c r="A56" s="309"/>
      <c r="B56" s="309"/>
      <c r="C56" s="309"/>
      <c r="D56" s="309"/>
      <c r="E56" s="309"/>
      <c r="G56" s="309"/>
    </row>
  </sheetData>
  <mergeCells count="4">
    <mergeCell ref="A1:C1"/>
    <mergeCell ref="E1:G1"/>
    <mergeCell ref="A25:F25"/>
    <mergeCell ref="A24:F24"/>
  </mergeCells>
  <phoneticPr fontId="3"/>
  <printOptions horizontalCentered="1" verticalCentered="1"/>
  <pageMargins left="0.51" right="0.45" top="0.59055118110236227" bottom="0.59055118110236227" header="0.51181102362204722" footer="0.51181102362204722"/>
  <pageSetup paperSize="9" scale="92" orientation="portrait" horizontalDpi="4294967293" vertic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T50"/>
  <sheetViews>
    <sheetView tabSelected="1" workbookViewId="0">
      <selection activeCell="B79" sqref="B79"/>
    </sheetView>
  </sheetViews>
  <sheetFormatPr defaultColWidth="9" defaultRowHeight="13.5"/>
  <cols>
    <col min="1" max="1" width="10" style="92" bestFit="1" customWidth="1"/>
    <col min="2" max="9" width="9.625" style="92" customWidth="1"/>
    <col min="10" max="10" width="9.625" style="622" customWidth="1"/>
    <col min="11" max="11" width="0" style="92" hidden="1" customWidth="1"/>
    <col min="12" max="12" width="11" style="178" bestFit="1" customWidth="1"/>
    <col min="13" max="13" width="7.5" style="178" customWidth="1"/>
    <col min="14" max="15" width="7.5" style="621" customWidth="1"/>
    <col min="16" max="17" width="5.25" style="92" bestFit="1" customWidth="1"/>
    <col min="18" max="16384" width="9" style="92"/>
  </cols>
  <sheetData>
    <row r="1" spans="1:20" ht="17.25">
      <c r="A1" s="726" t="s">
        <v>314</v>
      </c>
      <c r="B1" s="727"/>
      <c r="C1" s="727"/>
      <c r="D1" s="727"/>
      <c r="E1" s="727"/>
      <c r="F1" s="727"/>
      <c r="G1" s="727"/>
      <c r="H1" s="727"/>
      <c r="I1" s="727"/>
      <c r="J1" s="621"/>
      <c r="K1" s="92" t="s">
        <v>28</v>
      </c>
    </row>
    <row r="2" spans="1:20">
      <c r="A2" s="725" t="s">
        <v>764</v>
      </c>
      <c r="B2" s="725"/>
      <c r="C2" s="725"/>
      <c r="D2" s="725"/>
      <c r="E2" s="725"/>
      <c r="F2" s="725"/>
      <c r="G2" s="725"/>
      <c r="H2" s="725"/>
      <c r="I2" s="725"/>
      <c r="J2" s="620"/>
      <c r="K2" s="92" t="s">
        <v>28</v>
      </c>
    </row>
    <row r="3" spans="1:20">
      <c r="A3" s="725" t="s">
        <v>238</v>
      </c>
      <c r="B3" s="725"/>
      <c r="C3" s="725"/>
      <c r="D3" s="725"/>
      <c r="E3" s="725"/>
      <c r="F3" s="725"/>
      <c r="G3" s="725"/>
      <c r="H3" s="725"/>
      <c r="I3" s="725"/>
      <c r="J3" s="620"/>
      <c r="K3" s="92" t="s">
        <v>28</v>
      </c>
    </row>
    <row r="4" spans="1:20">
      <c r="A4" s="209" t="s">
        <v>6</v>
      </c>
      <c r="K4" s="92" t="s">
        <v>28</v>
      </c>
    </row>
    <row r="5" spans="1:20">
      <c r="A5" s="210"/>
    </row>
    <row r="6" spans="1:20" ht="14.25" thickBot="1">
      <c r="A6" s="211" t="s">
        <v>5</v>
      </c>
      <c r="C6" s="212"/>
      <c r="K6" s="92" t="s">
        <v>3</v>
      </c>
      <c r="L6" s="222" t="s">
        <v>724</v>
      </c>
      <c r="M6" s="222" t="s">
        <v>725</v>
      </c>
      <c r="N6" s="222" t="s">
        <v>726</v>
      </c>
      <c r="O6" s="222" t="s">
        <v>761</v>
      </c>
      <c r="P6" s="222" t="s">
        <v>727</v>
      </c>
      <c r="Q6" s="222" t="s">
        <v>728</v>
      </c>
    </row>
    <row r="7" spans="1:20" s="218" customFormat="1" ht="14.25">
      <c r="A7" s="213" t="s">
        <v>3</v>
      </c>
      <c r="B7" s="214" t="s">
        <v>41</v>
      </c>
      <c r="C7" s="215" t="s">
        <v>7</v>
      </c>
      <c r="D7" s="191" t="s">
        <v>8</v>
      </c>
      <c r="E7" s="117" t="s">
        <v>153</v>
      </c>
      <c r="F7" s="217" t="s">
        <v>9</v>
      </c>
      <c r="G7" s="217" t="s">
        <v>9</v>
      </c>
      <c r="H7" s="217" t="s">
        <v>9</v>
      </c>
      <c r="I7" s="217" t="s">
        <v>9</v>
      </c>
      <c r="J7" s="24"/>
      <c r="K7" s="97">
        <f>Q7</f>
        <v>1</v>
      </c>
      <c r="L7" s="271" t="s">
        <v>135</v>
      </c>
      <c r="M7" s="619">
        <f>SUMIF($B$9:$I$9,$L7,$B$11:$I$11)</f>
        <v>11</v>
      </c>
      <c r="N7" s="619">
        <f t="shared" ref="N7:N25" si="0">SUMIF($B$15:$I$15,$L7,$B$16:$I$16)</f>
        <v>8</v>
      </c>
      <c r="O7" s="619">
        <f t="shared" ref="O7:O25" si="1">SUMIF($B$19:$I$19,$L7,$B$20:$I$20)</f>
        <v>20</v>
      </c>
      <c r="P7" s="708">
        <f>SUM(M7:O7)</f>
        <v>39</v>
      </c>
      <c r="Q7" s="708">
        <f t="shared" ref="Q7:Q25" si="2">RANK(P7,$P$7:$P$25)</f>
        <v>1</v>
      </c>
    </row>
    <row r="8" spans="1:20" s="218" customFormat="1" ht="13.5" customHeight="1">
      <c r="A8" s="219" t="s">
        <v>0</v>
      </c>
      <c r="B8" s="220" t="s">
        <v>715</v>
      </c>
      <c r="C8" s="221" t="s">
        <v>734</v>
      </c>
      <c r="D8" s="99" t="s">
        <v>739</v>
      </c>
      <c r="E8" s="222" t="s">
        <v>740</v>
      </c>
      <c r="F8" s="222" t="s">
        <v>735</v>
      </c>
      <c r="G8" s="222" t="s">
        <v>736</v>
      </c>
      <c r="H8" s="222" t="s">
        <v>737</v>
      </c>
      <c r="I8" s="222" t="s">
        <v>744</v>
      </c>
      <c r="J8" s="624"/>
      <c r="K8" s="97">
        <f t="shared" ref="K8:K42" si="3">Q8</f>
        <v>10</v>
      </c>
      <c r="L8" s="271" t="s">
        <v>116</v>
      </c>
      <c r="M8" s="619">
        <f t="shared" ref="M8:M25" si="4">SUMIF($B$9:$I$9,L8,$B$11:$I$11)</f>
        <v>0</v>
      </c>
      <c r="N8" s="619">
        <f t="shared" si="0"/>
        <v>0</v>
      </c>
      <c r="O8" s="619">
        <f t="shared" si="1"/>
        <v>0</v>
      </c>
      <c r="P8" s="708">
        <f t="shared" ref="P8:P42" si="5">SUM(M8:O8)</f>
        <v>0</v>
      </c>
      <c r="Q8" s="708">
        <f t="shared" si="2"/>
        <v>10</v>
      </c>
    </row>
    <row r="9" spans="1:20" s="218" customFormat="1" ht="14.25">
      <c r="A9" s="219" t="s">
        <v>1</v>
      </c>
      <c r="B9" s="628" t="s">
        <v>691</v>
      </c>
      <c r="C9" s="629" t="s">
        <v>691</v>
      </c>
      <c r="D9" s="225" t="s">
        <v>689</v>
      </c>
      <c r="E9" s="168" t="s">
        <v>689</v>
      </c>
      <c r="F9" s="168" t="s">
        <v>691</v>
      </c>
      <c r="G9" s="168" t="s">
        <v>691</v>
      </c>
      <c r="H9" s="168" t="s">
        <v>691</v>
      </c>
      <c r="I9" s="168" t="s">
        <v>721</v>
      </c>
      <c r="J9" s="626"/>
      <c r="K9" s="97">
        <f t="shared" si="3"/>
        <v>10</v>
      </c>
      <c r="L9" s="271" t="s">
        <v>158</v>
      </c>
      <c r="M9" s="619">
        <f t="shared" si="4"/>
        <v>0</v>
      </c>
      <c r="N9" s="619">
        <f t="shared" si="0"/>
        <v>0</v>
      </c>
      <c r="O9" s="619">
        <f t="shared" si="1"/>
        <v>0</v>
      </c>
      <c r="P9" s="708">
        <f t="shared" si="5"/>
        <v>0</v>
      </c>
      <c r="Q9" s="708">
        <f t="shared" si="2"/>
        <v>10</v>
      </c>
      <c r="R9" s="227"/>
      <c r="S9" s="226"/>
      <c r="T9" s="226"/>
    </row>
    <row r="10" spans="1:20" s="218" customFormat="1" ht="15" thickBot="1">
      <c r="A10" s="298" t="s">
        <v>156</v>
      </c>
      <c r="B10" s="299" t="s">
        <v>716</v>
      </c>
      <c r="C10" s="300" t="s">
        <v>717</v>
      </c>
      <c r="D10" s="301" t="s">
        <v>711</v>
      </c>
      <c r="E10" s="302" t="s">
        <v>718</v>
      </c>
      <c r="F10" s="302" t="s">
        <v>717</v>
      </c>
      <c r="G10" s="302" t="s">
        <v>717</v>
      </c>
      <c r="H10" s="302" t="s">
        <v>719</v>
      </c>
      <c r="I10" s="302" t="s">
        <v>722</v>
      </c>
      <c r="J10" s="632"/>
      <c r="K10" s="97">
        <f t="shared" si="3"/>
        <v>10</v>
      </c>
      <c r="L10" s="271" t="s">
        <v>136</v>
      </c>
      <c r="M10" s="619">
        <f t="shared" si="4"/>
        <v>0</v>
      </c>
      <c r="N10" s="619">
        <f t="shared" si="0"/>
        <v>0</v>
      </c>
      <c r="O10" s="619">
        <f t="shared" si="1"/>
        <v>0</v>
      </c>
      <c r="P10" s="708">
        <f t="shared" si="5"/>
        <v>0</v>
      </c>
      <c r="Q10" s="708">
        <f t="shared" si="2"/>
        <v>10</v>
      </c>
      <c r="R10" s="227"/>
      <c r="S10" s="226"/>
      <c r="T10" s="226"/>
    </row>
    <row r="11" spans="1:20" s="218" customFormat="1" ht="14.25">
      <c r="B11" s="259">
        <v>5</v>
      </c>
      <c r="C11" s="259">
        <v>3</v>
      </c>
      <c r="D11" s="259">
        <v>2</v>
      </c>
      <c r="E11" s="259">
        <v>2</v>
      </c>
      <c r="F11" s="259">
        <v>1</v>
      </c>
      <c r="G11" s="259">
        <v>1</v>
      </c>
      <c r="H11" s="259">
        <v>1</v>
      </c>
      <c r="I11" s="259">
        <v>1</v>
      </c>
      <c r="J11" s="630"/>
      <c r="K11" s="97">
        <f t="shared" si="3"/>
        <v>10</v>
      </c>
      <c r="L11" s="271" t="s">
        <v>120</v>
      </c>
      <c r="M11" s="619">
        <f t="shared" si="4"/>
        <v>0</v>
      </c>
      <c r="N11" s="619">
        <f t="shared" si="0"/>
        <v>0</v>
      </c>
      <c r="O11" s="619">
        <f t="shared" si="1"/>
        <v>0</v>
      </c>
      <c r="P11" s="708">
        <f t="shared" si="5"/>
        <v>0</v>
      </c>
      <c r="Q11" s="708">
        <f t="shared" si="2"/>
        <v>10</v>
      </c>
    </row>
    <row r="12" spans="1:20" s="218" customFormat="1" ht="15" thickBot="1">
      <c r="A12" s="228" t="s">
        <v>10</v>
      </c>
      <c r="K12" s="97">
        <f t="shared" si="3"/>
        <v>10</v>
      </c>
      <c r="L12" s="271" t="s">
        <v>160</v>
      </c>
      <c r="M12" s="619">
        <f t="shared" si="4"/>
        <v>0</v>
      </c>
      <c r="N12" s="619">
        <f t="shared" si="0"/>
        <v>0</v>
      </c>
      <c r="O12" s="619">
        <f t="shared" si="1"/>
        <v>0</v>
      </c>
      <c r="P12" s="708">
        <f t="shared" si="5"/>
        <v>0</v>
      </c>
      <c r="Q12" s="708">
        <f t="shared" si="2"/>
        <v>10</v>
      </c>
    </row>
    <row r="13" spans="1:20" s="218" customFormat="1" ht="14.25">
      <c r="A13" s="219" t="s">
        <v>3</v>
      </c>
      <c r="B13" s="229" t="s">
        <v>41</v>
      </c>
      <c r="C13" s="230" t="s">
        <v>7</v>
      </c>
      <c r="D13" s="231" t="s">
        <v>8</v>
      </c>
      <c r="E13" s="117" t="s">
        <v>153</v>
      </c>
      <c r="F13" s="232" t="s">
        <v>9</v>
      </c>
      <c r="G13" s="232" t="s">
        <v>9</v>
      </c>
      <c r="H13" s="232" t="s">
        <v>9</v>
      </c>
      <c r="I13" s="232" t="s">
        <v>9</v>
      </c>
      <c r="J13" s="633"/>
      <c r="K13" s="97">
        <f t="shared" si="3"/>
        <v>5</v>
      </c>
      <c r="L13" s="271" t="s">
        <v>91</v>
      </c>
      <c r="M13" s="619">
        <f t="shared" si="4"/>
        <v>0</v>
      </c>
      <c r="N13" s="619">
        <f t="shared" si="0"/>
        <v>0</v>
      </c>
      <c r="O13" s="619">
        <f t="shared" si="1"/>
        <v>3</v>
      </c>
      <c r="P13" s="708">
        <f t="shared" si="5"/>
        <v>3</v>
      </c>
      <c r="Q13" s="708">
        <f t="shared" si="2"/>
        <v>5</v>
      </c>
    </row>
    <row r="14" spans="1:20" s="218" customFormat="1" ht="14.25">
      <c r="A14" s="298" t="s">
        <v>0</v>
      </c>
      <c r="B14" s="220" t="s">
        <v>765</v>
      </c>
      <c r="C14" s="221" t="s">
        <v>742</v>
      </c>
      <c r="D14" s="99" t="s">
        <v>743</v>
      </c>
      <c r="E14" s="222" t="s">
        <v>732</v>
      </c>
      <c r="F14" s="222" t="s">
        <v>741</v>
      </c>
      <c r="G14" s="222" t="s">
        <v>746</v>
      </c>
      <c r="H14" s="222" t="s">
        <v>733</v>
      </c>
      <c r="I14" s="222" t="s">
        <v>745</v>
      </c>
      <c r="J14" s="624"/>
      <c r="K14" s="97">
        <f t="shared" si="3"/>
        <v>10</v>
      </c>
      <c r="L14" s="271" t="s">
        <v>92</v>
      </c>
      <c r="M14" s="619">
        <f t="shared" si="4"/>
        <v>0</v>
      </c>
      <c r="N14" s="619">
        <f t="shared" si="0"/>
        <v>0</v>
      </c>
      <c r="O14" s="619">
        <f t="shared" si="1"/>
        <v>0</v>
      </c>
      <c r="P14" s="708">
        <f t="shared" si="5"/>
        <v>0</v>
      </c>
      <c r="Q14" s="708">
        <f t="shared" si="2"/>
        <v>10</v>
      </c>
    </row>
    <row r="15" spans="1:20" s="218" customFormat="1" ht="15" thickBot="1">
      <c r="A15" s="219" t="s">
        <v>1</v>
      </c>
      <c r="B15" s="223" t="s">
        <v>691</v>
      </c>
      <c r="C15" s="224" t="s">
        <v>729</v>
      </c>
      <c r="D15" s="225" t="s">
        <v>730</v>
      </c>
      <c r="E15" s="168" t="s">
        <v>731</v>
      </c>
      <c r="F15" s="168" t="s">
        <v>730</v>
      </c>
      <c r="G15" s="168" t="s">
        <v>730</v>
      </c>
      <c r="H15" s="168" t="s">
        <v>738</v>
      </c>
      <c r="I15" s="168" t="s">
        <v>729</v>
      </c>
      <c r="J15" s="626"/>
      <c r="K15" s="97">
        <f t="shared" si="3"/>
        <v>10</v>
      </c>
      <c r="L15" s="271" t="s">
        <v>99</v>
      </c>
      <c r="M15" s="619">
        <f t="shared" si="4"/>
        <v>0</v>
      </c>
      <c r="N15" s="619">
        <f t="shared" si="0"/>
        <v>0</v>
      </c>
      <c r="O15" s="619">
        <f t="shared" si="1"/>
        <v>0</v>
      </c>
      <c r="P15" s="708">
        <f t="shared" si="5"/>
        <v>0</v>
      </c>
      <c r="Q15" s="708">
        <f t="shared" si="2"/>
        <v>10</v>
      </c>
    </row>
    <row r="16" spans="1:20" s="34" customFormat="1" ht="15" customHeight="1">
      <c r="B16" s="259">
        <v>5</v>
      </c>
      <c r="C16" s="259">
        <v>3</v>
      </c>
      <c r="D16" s="259">
        <v>2</v>
      </c>
      <c r="E16" s="259">
        <v>2</v>
      </c>
      <c r="F16" s="318">
        <v>1</v>
      </c>
      <c r="G16" s="318">
        <v>1</v>
      </c>
      <c r="H16" s="318">
        <v>1</v>
      </c>
      <c r="I16" s="318">
        <v>1</v>
      </c>
      <c r="J16" s="631"/>
      <c r="K16" s="97">
        <f t="shared" si="3"/>
        <v>10</v>
      </c>
      <c r="L16" s="271" t="s">
        <v>90</v>
      </c>
      <c r="M16" s="619">
        <f t="shared" si="4"/>
        <v>0</v>
      </c>
      <c r="N16" s="619">
        <f t="shared" si="0"/>
        <v>0</v>
      </c>
      <c r="O16" s="619">
        <f t="shared" si="1"/>
        <v>0</v>
      </c>
      <c r="P16" s="708">
        <f t="shared" si="5"/>
        <v>0</v>
      </c>
      <c r="Q16" s="708">
        <f t="shared" si="2"/>
        <v>10</v>
      </c>
    </row>
    <row r="17" spans="1:20" s="218" customFormat="1" ht="15" thickBot="1">
      <c r="A17" s="228" t="s">
        <v>11</v>
      </c>
      <c r="B17" s="127"/>
      <c r="C17" s="127"/>
      <c r="D17" s="127"/>
      <c r="E17" s="127"/>
      <c r="F17" s="127"/>
      <c r="G17" s="127"/>
      <c r="H17" s="127"/>
      <c r="I17" s="127"/>
      <c r="J17" s="127"/>
      <c r="K17" s="97">
        <f t="shared" si="3"/>
        <v>2</v>
      </c>
      <c r="L17" s="271" t="s">
        <v>131</v>
      </c>
      <c r="M17" s="619">
        <f t="shared" si="4"/>
        <v>4</v>
      </c>
      <c r="N17" s="619">
        <f t="shared" si="0"/>
        <v>8</v>
      </c>
      <c r="O17" s="619">
        <f t="shared" si="1"/>
        <v>10</v>
      </c>
      <c r="P17" s="708">
        <f t="shared" si="5"/>
        <v>22</v>
      </c>
      <c r="Q17" s="708">
        <f t="shared" si="2"/>
        <v>2</v>
      </c>
    </row>
    <row r="18" spans="1:20" s="218" customFormat="1" ht="14.25">
      <c r="A18" s="233" t="s">
        <v>3</v>
      </c>
      <c r="B18" s="234" t="s">
        <v>41</v>
      </c>
      <c r="C18" s="231" t="s">
        <v>7</v>
      </c>
      <c r="D18" s="231" t="s">
        <v>8</v>
      </c>
      <c r="E18" s="191" t="s">
        <v>153</v>
      </c>
      <c r="F18" s="235" t="s">
        <v>9</v>
      </c>
      <c r="G18" s="235" t="s">
        <v>9</v>
      </c>
      <c r="H18" s="235" t="s">
        <v>9</v>
      </c>
      <c r="I18" s="235" t="s">
        <v>9</v>
      </c>
      <c r="J18" s="634"/>
      <c r="K18" s="97">
        <f t="shared" si="3"/>
        <v>5</v>
      </c>
      <c r="L18" s="271" t="s">
        <v>147</v>
      </c>
      <c r="M18" s="619">
        <f t="shared" si="4"/>
        <v>0</v>
      </c>
      <c r="N18" s="619">
        <f t="shared" si="0"/>
        <v>0</v>
      </c>
      <c r="O18" s="619">
        <f t="shared" si="1"/>
        <v>3</v>
      </c>
      <c r="P18" s="708">
        <f t="shared" si="5"/>
        <v>3</v>
      </c>
      <c r="Q18" s="708">
        <f t="shared" si="2"/>
        <v>5</v>
      </c>
      <c r="R18" s="127"/>
      <c r="S18" s="127"/>
    </row>
    <row r="19" spans="1:20" s="218" customFormat="1" ht="15" thickBot="1">
      <c r="A19" s="233" t="s">
        <v>1</v>
      </c>
      <c r="B19" s="236" t="s">
        <v>691</v>
      </c>
      <c r="C19" s="99" t="s">
        <v>729</v>
      </c>
      <c r="D19" s="99" t="s">
        <v>86</v>
      </c>
      <c r="E19" s="222" t="s">
        <v>758</v>
      </c>
      <c r="F19" s="237" t="s">
        <v>162</v>
      </c>
      <c r="G19" s="238" t="s">
        <v>91</v>
      </c>
      <c r="H19" s="238" t="s">
        <v>499</v>
      </c>
      <c r="I19" s="238" t="s">
        <v>759</v>
      </c>
      <c r="J19" s="623"/>
      <c r="K19" s="97">
        <f t="shared" si="3"/>
        <v>3</v>
      </c>
      <c r="L19" s="271" t="s">
        <v>132</v>
      </c>
      <c r="M19" s="619">
        <f t="shared" si="4"/>
        <v>0</v>
      </c>
      <c r="N19" s="619">
        <f t="shared" si="0"/>
        <v>0</v>
      </c>
      <c r="O19" s="619">
        <f t="shared" si="1"/>
        <v>5</v>
      </c>
      <c r="P19" s="708">
        <f t="shared" si="5"/>
        <v>5</v>
      </c>
      <c r="Q19" s="708">
        <f t="shared" si="2"/>
        <v>3</v>
      </c>
    </row>
    <row r="20" spans="1:20" s="218" customFormat="1" ht="14.25">
      <c r="A20" s="239"/>
      <c r="B20" s="98">
        <v>20</v>
      </c>
      <c r="C20" s="98">
        <v>10</v>
      </c>
      <c r="D20" s="98">
        <v>5</v>
      </c>
      <c r="E20" s="98">
        <v>5</v>
      </c>
      <c r="F20" s="98">
        <v>3</v>
      </c>
      <c r="G20" s="98">
        <v>3</v>
      </c>
      <c r="H20" s="98">
        <v>3</v>
      </c>
      <c r="I20" s="98">
        <v>3</v>
      </c>
      <c r="J20" s="438"/>
      <c r="K20" s="97">
        <f t="shared" si="3"/>
        <v>5</v>
      </c>
      <c r="L20" s="271" t="s">
        <v>133</v>
      </c>
      <c r="M20" s="619">
        <f t="shared" si="4"/>
        <v>0</v>
      </c>
      <c r="N20" s="619">
        <f t="shared" si="0"/>
        <v>0</v>
      </c>
      <c r="O20" s="619">
        <f t="shared" si="1"/>
        <v>3</v>
      </c>
      <c r="P20" s="708">
        <f t="shared" si="5"/>
        <v>3</v>
      </c>
      <c r="Q20" s="708">
        <f t="shared" si="2"/>
        <v>5</v>
      </c>
    </row>
    <row r="21" spans="1:20" s="34" customFormat="1" ht="15" customHeight="1">
      <c r="J21" s="318"/>
      <c r="K21" s="97">
        <f t="shared" si="3"/>
        <v>10</v>
      </c>
      <c r="L21" s="271" t="s">
        <v>134</v>
      </c>
      <c r="M21" s="619">
        <f t="shared" si="4"/>
        <v>0</v>
      </c>
      <c r="N21" s="619">
        <f t="shared" si="0"/>
        <v>0</v>
      </c>
      <c r="O21" s="619">
        <f t="shared" si="1"/>
        <v>0</v>
      </c>
      <c r="P21" s="708">
        <f t="shared" si="5"/>
        <v>0</v>
      </c>
      <c r="Q21" s="708">
        <f t="shared" si="2"/>
        <v>10</v>
      </c>
    </row>
    <row r="22" spans="1:20" s="218" customFormat="1" ht="14.25">
      <c r="A22" s="240" t="s">
        <v>12</v>
      </c>
      <c r="K22" s="97">
        <f t="shared" si="3"/>
        <v>3</v>
      </c>
      <c r="L22" s="271" t="s">
        <v>150</v>
      </c>
      <c r="M22" s="619">
        <f t="shared" si="4"/>
        <v>0</v>
      </c>
      <c r="N22" s="619">
        <f t="shared" si="0"/>
        <v>0</v>
      </c>
      <c r="O22" s="619">
        <f t="shared" si="1"/>
        <v>5</v>
      </c>
      <c r="P22" s="708">
        <f t="shared" si="5"/>
        <v>5</v>
      </c>
      <c r="Q22" s="708">
        <f t="shared" si="2"/>
        <v>3</v>
      </c>
    </row>
    <row r="23" spans="1:20" s="218" customFormat="1" ht="14.25">
      <c r="K23" s="97">
        <f t="shared" si="3"/>
        <v>10</v>
      </c>
      <c r="L23" s="271" t="s">
        <v>100</v>
      </c>
      <c r="M23" s="619">
        <f t="shared" si="4"/>
        <v>0</v>
      </c>
      <c r="N23" s="619">
        <f t="shared" si="0"/>
        <v>0</v>
      </c>
      <c r="O23" s="619">
        <f t="shared" si="1"/>
        <v>0</v>
      </c>
      <c r="P23" s="708">
        <f t="shared" si="5"/>
        <v>0</v>
      </c>
      <c r="Q23" s="708">
        <f t="shared" si="2"/>
        <v>10</v>
      </c>
    </row>
    <row r="24" spans="1:20" s="218" customFormat="1" ht="15" thickBot="1">
      <c r="A24" s="241" t="s">
        <v>5</v>
      </c>
      <c r="K24" s="97">
        <f t="shared" si="3"/>
        <v>9</v>
      </c>
      <c r="L24" s="271" t="s">
        <v>118</v>
      </c>
      <c r="M24" s="619">
        <f t="shared" si="4"/>
        <v>1</v>
      </c>
      <c r="N24" s="619">
        <f t="shared" si="0"/>
        <v>0</v>
      </c>
      <c r="O24" s="619">
        <f t="shared" si="1"/>
        <v>0</v>
      </c>
      <c r="P24" s="708">
        <f t="shared" si="5"/>
        <v>1</v>
      </c>
      <c r="Q24" s="708">
        <f t="shared" si="2"/>
        <v>9</v>
      </c>
    </row>
    <row r="25" spans="1:20" s="218" customFormat="1" ht="14.25">
      <c r="A25" s="219" t="s">
        <v>3</v>
      </c>
      <c r="B25" s="214" t="s">
        <v>41</v>
      </c>
      <c r="C25" s="215" t="s">
        <v>7</v>
      </c>
      <c r="D25" s="216" t="s">
        <v>8</v>
      </c>
      <c r="E25" s="117" t="s">
        <v>153</v>
      </c>
      <c r="F25" s="217" t="s">
        <v>9</v>
      </c>
      <c r="G25" s="217" t="s">
        <v>9</v>
      </c>
      <c r="H25" s="217" t="s">
        <v>9</v>
      </c>
      <c r="I25" s="217" t="s">
        <v>9</v>
      </c>
      <c r="J25" s="24"/>
      <c r="K25" s="97">
        <f t="shared" si="3"/>
        <v>5</v>
      </c>
      <c r="L25" s="271" t="s">
        <v>162</v>
      </c>
      <c r="M25" s="619">
        <f t="shared" si="4"/>
        <v>0</v>
      </c>
      <c r="N25" s="619">
        <f t="shared" si="0"/>
        <v>0</v>
      </c>
      <c r="O25" s="619">
        <f t="shared" si="1"/>
        <v>3</v>
      </c>
      <c r="P25" s="708">
        <f t="shared" si="5"/>
        <v>3</v>
      </c>
      <c r="Q25" s="708">
        <f t="shared" si="2"/>
        <v>5</v>
      </c>
    </row>
    <row r="26" spans="1:20" s="218" customFormat="1" ht="14.25">
      <c r="A26" s="219" t="s">
        <v>0</v>
      </c>
      <c r="B26" s="220" t="s">
        <v>696</v>
      </c>
      <c r="C26" s="221" t="s">
        <v>710</v>
      </c>
      <c r="D26" s="99" t="s">
        <v>747</v>
      </c>
      <c r="E26" s="222" t="s">
        <v>748</v>
      </c>
      <c r="F26" s="222" t="s">
        <v>752</v>
      </c>
      <c r="G26" s="222" t="s">
        <v>749</v>
      </c>
      <c r="H26" s="222" t="s">
        <v>751</v>
      </c>
      <c r="I26" s="222" t="s">
        <v>750</v>
      </c>
      <c r="J26" s="624"/>
      <c r="K26" s="97"/>
      <c r="L26" s="150"/>
      <c r="M26" s="627"/>
      <c r="N26" s="627"/>
      <c r="O26" s="627"/>
      <c r="P26" s="226"/>
      <c r="Q26" s="226"/>
      <c r="R26" s="227"/>
      <c r="S26" s="226"/>
      <c r="T26" s="226"/>
    </row>
    <row r="27" spans="1:20" s="218" customFormat="1" ht="14.25">
      <c r="A27" s="219" t="s">
        <v>1</v>
      </c>
      <c r="B27" s="628" t="s">
        <v>689</v>
      </c>
      <c r="C27" s="629" t="s">
        <v>689</v>
      </c>
      <c r="D27" s="225" t="s">
        <v>691</v>
      </c>
      <c r="E27" s="168" t="s">
        <v>691</v>
      </c>
      <c r="F27" s="168" t="s">
        <v>117</v>
      </c>
      <c r="G27" s="168" t="s">
        <v>691</v>
      </c>
      <c r="H27" s="168" t="s">
        <v>689</v>
      </c>
      <c r="I27" s="168" t="s">
        <v>691</v>
      </c>
      <c r="J27" s="626"/>
      <c r="K27" s="97"/>
      <c r="L27" s="222" t="s">
        <v>723</v>
      </c>
      <c r="M27" s="222" t="s">
        <v>725</v>
      </c>
      <c r="N27" s="222" t="s">
        <v>726</v>
      </c>
      <c r="O27" s="222" t="s">
        <v>761</v>
      </c>
      <c r="P27" s="222" t="s">
        <v>727</v>
      </c>
      <c r="Q27" s="222" t="s">
        <v>728</v>
      </c>
      <c r="R27" s="227"/>
      <c r="S27" s="226"/>
      <c r="T27" s="226"/>
    </row>
    <row r="28" spans="1:20" s="218" customFormat="1" ht="15" thickBot="1">
      <c r="A28" s="298" t="s">
        <v>156</v>
      </c>
      <c r="B28" s="299" t="s">
        <v>709</v>
      </c>
      <c r="C28" s="300" t="s">
        <v>711</v>
      </c>
      <c r="D28" s="301" t="s">
        <v>712</v>
      </c>
      <c r="E28" s="302" t="s">
        <v>713</v>
      </c>
      <c r="F28" s="302" t="s">
        <v>714</v>
      </c>
      <c r="G28" s="302" t="s">
        <v>714</v>
      </c>
      <c r="H28" s="302" t="s">
        <v>714</v>
      </c>
      <c r="I28" s="302" t="s">
        <v>709</v>
      </c>
      <c r="J28" s="632"/>
      <c r="K28" s="97">
        <f t="shared" si="3"/>
        <v>2</v>
      </c>
      <c r="L28" s="200" t="s">
        <v>135</v>
      </c>
      <c r="M28" s="619">
        <f t="shared" ref="M28:M42" si="6">SUMIF($B$27:$I$27,$L28,$B$29:$I$29)</f>
        <v>6</v>
      </c>
      <c r="N28" s="619">
        <f>SUMIF($B$33:$I$33,$L28,$B$34:$I$34)</f>
        <v>5</v>
      </c>
      <c r="O28" s="619">
        <f>SUMIF($B$37:$I$37,$L28,$B$38:$I$38)</f>
        <v>5</v>
      </c>
      <c r="P28" s="708">
        <f t="shared" si="5"/>
        <v>16</v>
      </c>
      <c r="Q28" s="708">
        <f>RANK(P28,$P$28:$P$42)</f>
        <v>2</v>
      </c>
      <c r="R28" s="227"/>
      <c r="S28" s="226"/>
      <c r="T28" s="226"/>
    </row>
    <row r="29" spans="1:20" s="34" customFormat="1" ht="15" customHeight="1">
      <c r="B29" s="259">
        <v>5</v>
      </c>
      <c r="C29" s="259">
        <v>3</v>
      </c>
      <c r="D29" s="259">
        <v>2</v>
      </c>
      <c r="E29" s="259">
        <v>2</v>
      </c>
      <c r="F29" s="318">
        <v>1</v>
      </c>
      <c r="G29" s="318">
        <v>1</v>
      </c>
      <c r="H29" s="318">
        <v>1</v>
      </c>
      <c r="I29" s="318">
        <v>1</v>
      </c>
      <c r="J29" s="318"/>
      <c r="K29" s="97">
        <f t="shared" si="3"/>
        <v>6</v>
      </c>
      <c r="L29" s="200" t="s">
        <v>159</v>
      </c>
      <c r="M29" s="619">
        <f t="shared" si="6"/>
        <v>0</v>
      </c>
      <c r="N29" s="619">
        <f t="shared" ref="N29:N42" si="7">SUMIF($B$33:$I$33,$L29,$B$34:$I$34)</f>
        <v>0</v>
      </c>
      <c r="O29" s="619">
        <f>SUMIF($B$37:$I$37,$L29,$B$38:$I$38)</f>
        <v>3</v>
      </c>
      <c r="P29" s="708">
        <f t="shared" si="5"/>
        <v>3</v>
      </c>
      <c r="Q29" s="708">
        <f t="shared" ref="Q29:Q42" si="8">RANK(P29,$P$28:$P$42)</f>
        <v>6</v>
      </c>
    </row>
    <row r="30" spans="1:20" s="218" customFormat="1" ht="15" thickBot="1">
      <c r="A30" s="228" t="s">
        <v>10</v>
      </c>
      <c r="K30" s="97">
        <f t="shared" si="3"/>
        <v>9</v>
      </c>
      <c r="L30" s="200" t="s">
        <v>120</v>
      </c>
      <c r="M30" s="619">
        <f t="shared" si="6"/>
        <v>0</v>
      </c>
      <c r="N30" s="619">
        <f t="shared" si="7"/>
        <v>0</v>
      </c>
      <c r="O30" s="619">
        <f t="shared" ref="O30:O42" si="9">SUMIF($B$37:$I$37,$L30,$B$38:$I$38)</f>
        <v>0</v>
      </c>
      <c r="P30" s="708">
        <f t="shared" si="5"/>
        <v>0</v>
      </c>
      <c r="Q30" s="708">
        <f t="shared" si="8"/>
        <v>9</v>
      </c>
    </row>
    <row r="31" spans="1:20" s="218" customFormat="1" ht="14.25">
      <c r="A31" s="219" t="s">
        <v>3</v>
      </c>
      <c r="B31" s="229" t="s">
        <v>41</v>
      </c>
      <c r="C31" s="230" t="s">
        <v>7</v>
      </c>
      <c r="D31" s="231" t="s">
        <v>8</v>
      </c>
      <c r="E31" s="117" t="s">
        <v>153</v>
      </c>
      <c r="F31" s="232" t="s">
        <v>9</v>
      </c>
      <c r="G31" s="232" t="s">
        <v>9</v>
      </c>
      <c r="H31" s="232" t="s">
        <v>9</v>
      </c>
      <c r="I31" s="232" t="s">
        <v>9</v>
      </c>
      <c r="J31" s="242"/>
      <c r="K31" s="97">
        <f t="shared" si="3"/>
        <v>9</v>
      </c>
      <c r="L31" s="200" t="s">
        <v>161</v>
      </c>
      <c r="M31" s="619">
        <f t="shared" si="6"/>
        <v>0</v>
      </c>
      <c r="N31" s="619">
        <f t="shared" si="7"/>
        <v>0</v>
      </c>
      <c r="O31" s="619">
        <f t="shared" si="9"/>
        <v>0</v>
      </c>
      <c r="P31" s="708">
        <f t="shared" si="5"/>
        <v>0</v>
      </c>
      <c r="Q31" s="708">
        <f t="shared" si="8"/>
        <v>9</v>
      </c>
    </row>
    <row r="32" spans="1:20" s="127" customFormat="1" ht="14.25">
      <c r="A32" s="219" t="s">
        <v>0</v>
      </c>
      <c r="B32" s="220" t="s">
        <v>690</v>
      </c>
      <c r="C32" s="221" t="s">
        <v>692</v>
      </c>
      <c r="D32" s="99" t="s">
        <v>694</v>
      </c>
      <c r="E32" s="222" t="s">
        <v>695</v>
      </c>
      <c r="F32" s="222" t="s">
        <v>693</v>
      </c>
      <c r="G32" s="222" t="s">
        <v>696</v>
      </c>
      <c r="H32" s="222" t="s">
        <v>697</v>
      </c>
      <c r="I32" s="222" t="s">
        <v>698</v>
      </c>
      <c r="J32" s="635"/>
      <c r="K32" s="97">
        <f t="shared" si="3"/>
        <v>9</v>
      </c>
      <c r="L32" s="200" t="s">
        <v>91</v>
      </c>
      <c r="M32" s="619">
        <f t="shared" si="6"/>
        <v>0</v>
      </c>
      <c r="N32" s="619">
        <f t="shared" si="7"/>
        <v>0</v>
      </c>
      <c r="O32" s="619">
        <f t="shared" si="9"/>
        <v>0</v>
      </c>
      <c r="P32" s="708">
        <f t="shared" si="5"/>
        <v>0</v>
      </c>
      <c r="Q32" s="708">
        <f t="shared" si="8"/>
        <v>9</v>
      </c>
    </row>
    <row r="33" spans="1:19" s="218" customFormat="1" ht="15" thickBot="1">
      <c r="A33" s="219" t="s">
        <v>1</v>
      </c>
      <c r="B33" s="223" t="s">
        <v>689</v>
      </c>
      <c r="C33" s="224" t="s">
        <v>691</v>
      </c>
      <c r="D33" s="225" t="s">
        <v>689</v>
      </c>
      <c r="E33" s="168" t="s">
        <v>687</v>
      </c>
      <c r="F33" s="168" t="s">
        <v>691</v>
      </c>
      <c r="G33" s="168" t="s">
        <v>689</v>
      </c>
      <c r="H33" s="168" t="s">
        <v>691</v>
      </c>
      <c r="I33" s="168" t="s">
        <v>699</v>
      </c>
      <c r="J33" s="636"/>
      <c r="K33" s="97">
        <f t="shared" si="3"/>
        <v>9</v>
      </c>
      <c r="L33" s="200" t="s">
        <v>99</v>
      </c>
      <c r="M33" s="619">
        <f t="shared" si="6"/>
        <v>0</v>
      </c>
      <c r="N33" s="619">
        <f t="shared" si="7"/>
        <v>0</v>
      </c>
      <c r="O33" s="619">
        <f t="shared" si="9"/>
        <v>0</v>
      </c>
      <c r="P33" s="708">
        <f t="shared" si="5"/>
        <v>0</v>
      </c>
      <c r="Q33" s="708">
        <f t="shared" si="8"/>
        <v>9</v>
      </c>
    </row>
    <row r="34" spans="1:19" s="34" customFormat="1" ht="15" customHeight="1">
      <c r="B34" s="259">
        <v>5</v>
      </c>
      <c r="C34" s="259">
        <v>3</v>
      </c>
      <c r="D34" s="259">
        <v>2</v>
      </c>
      <c r="E34" s="259">
        <v>2</v>
      </c>
      <c r="F34" s="318">
        <v>1</v>
      </c>
      <c r="G34" s="318">
        <v>1</v>
      </c>
      <c r="H34" s="318">
        <v>1</v>
      </c>
      <c r="I34" s="318">
        <v>1</v>
      </c>
      <c r="J34" s="318"/>
      <c r="K34" s="97">
        <f t="shared" si="3"/>
        <v>9</v>
      </c>
      <c r="L34" s="200" t="s">
        <v>90</v>
      </c>
      <c r="M34" s="619">
        <f t="shared" si="6"/>
        <v>0</v>
      </c>
      <c r="N34" s="619">
        <f t="shared" si="7"/>
        <v>0</v>
      </c>
      <c r="O34" s="619">
        <f t="shared" si="9"/>
        <v>0</v>
      </c>
      <c r="P34" s="708">
        <f t="shared" si="5"/>
        <v>0</v>
      </c>
      <c r="Q34" s="708">
        <f t="shared" si="8"/>
        <v>9</v>
      </c>
    </row>
    <row r="35" spans="1:19" s="218" customFormat="1" ht="15" thickBot="1">
      <c r="A35" s="228" t="s">
        <v>11</v>
      </c>
      <c r="B35" s="127"/>
      <c r="C35" s="127"/>
      <c r="D35" s="127"/>
      <c r="E35" s="127"/>
      <c r="F35" s="127"/>
      <c r="G35" s="127"/>
      <c r="H35" s="127"/>
      <c r="I35" s="127"/>
      <c r="J35" s="127"/>
      <c r="K35" s="97">
        <f t="shared" si="3"/>
        <v>9</v>
      </c>
      <c r="L35" s="200" t="s">
        <v>119</v>
      </c>
      <c r="M35" s="619">
        <f t="shared" si="6"/>
        <v>0</v>
      </c>
      <c r="N35" s="619">
        <f t="shared" si="7"/>
        <v>0</v>
      </c>
      <c r="O35" s="619">
        <f t="shared" si="9"/>
        <v>0</v>
      </c>
      <c r="P35" s="708">
        <f t="shared" si="5"/>
        <v>0</v>
      </c>
      <c r="Q35" s="708">
        <f t="shared" si="8"/>
        <v>9</v>
      </c>
    </row>
    <row r="36" spans="1:19" s="218" customFormat="1" ht="14.25">
      <c r="A36" s="219" t="s">
        <v>3</v>
      </c>
      <c r="B36" s="234" t="s">
        <v>41</v>
      </c>
      <c r="C36" s="231" t="s">
        <v>7</v>
      </c>
      <c r="D36" s="231" t="s">
        <v>8</v>
      </c>
      <c r="E36" s="117" t="s">
        <v>153</v>
      </c>
      <c r="F36" s="235" t="s">
        <v>9</v>
      </c>
      <c r="G36" s="235" t="s">
        <v>9</v>
      </c>
      <c r="H36" s="235" t="s">
        <v>9</v>
      </c>
      <c r="I36" s="235" t="s">
        <v>9</v>
      </c>
      <c r="J36" s="634"/>
      <c r="K36" s="97">
        <f t="shared" si="3"/>
        <v>1</v>
      </c>
      <c r="L36" s="201" t="s">
        <v>131</v>
      </c>
      <c r="M36" s="619">
        <f t="shared" si="6"/>
        <v>9</v>
      </c>
      <c r="N36" s="619">
        <f t="shared" si="7"/>
        <v>8</v>
      </c>
      <c r="O36" s="619">
        <f t="shared" si="9"/>
        <v>20</v>
      </c>
      <c r="P36" s="708">
        <f t="shared" si="5"/>
        <v>37</v>
      </c>
      <c r="Q36" s="708">
        <f t="shared" si="8"/>
        <v>1</v>
      </c>
      <c r="R36" s="127"/>
      <c r="S36" s="127"/>
    </row>
    <row r="37" spans="1:19" s="218" customFormat="1" ht="15" thickBot="1">
      <c r="A37" s="219" t="s">
        <v>1</v>
      </c>
      <c r="B37" s="236" t="s">
        <v>84</v>
      </c>
      <c r="C37" s="99" t="s">
        <v>758</v>
      </c>
      <c r="D37" s="99" t="s">
        <v>669</v>
      </c>
      <c r="E37" s="222" t="s">
        <v>720</v>
      </c>
      <c r="F37" s="237" t="s">
        <v>498</v>
      </c>
      <c r="G37" s="238" t="s">
        <v>760</v>
      </c>
      <c r="H37" s="238" t="s">
        <v>86</v>
      </c>
      <c r="I37" s="238" t="s">
        <v>85</v>
      </c>
      <c r="J37" s="623"/>
      <c r="K37" s="97">
        <f t="shared" si="3"/>
        <v>4</v>
      </c>
      <c r="L37" s="200" t="s">
        <v>117</v>
      </c>
      <c r="M37" s="619">
        <f t="shared" si="6"/>
        <v>1</v>
      </c>
      <c r="N37" s="619">
        <f t="shared" si="7"/>
        <v>1</v>
      </c>
      <c r="O37" s="619">
        <f t="shared" si="9"/>
        <v>3</v>
      </c>
      <c r="P37" s="708">
        <f t="shared" si="5"/>
        <v>5</v>
      </c>
      <c r="Q37" s="708">
        <f t="shared" si="8"/>
        <v>4</v>
      </c>
    </row>
    <row r="38" spans="1:19" s="34" customFormat="1" ht="15" customHeight="1">
      <c r="A38" s="25"/>
      <c r="B38" s="98">
        <v>20</v>
      </c>
      <c r="C38" s="98">
        <v>10</v>
      </c>
      <c r="D38" s="98">
        <v>5</v>
      </c>
      <c r="E38" s="98">
        <v>5</v>
      </c>
      <c r="F38" s="98">
        <v>3</v>
      </c>
      <c r="G38" s="98">
        <v>3</v>
      </c>
      <c r="H38" s="98">
        <v>3</v>
      </c>
      <c r="I38" s="98">
        <v>3</v>
      </c>
      <c r="J38" s="318"/>
      <c r="K38" s="97">
        <f t="shared" si="3"/>
        <v>6</v>
      </c>
      <c r="L38" s="200" t="s">
        <v>132</v>
      </c>
      <c r="M38" s="619">
        <f t="shared" si="6"/>
        <v>0</v>
      </c>
      <c r="N38" s="619">
        <f t="shared" si="7"/>
        <v>0</v>
      </c>
      <c r="O38" s="619">
        <f t="shared" si="9"/>
        <v>3</v>
      </c>
      <c r="P38" s="708">
        <f t="shared" si="5"/>
        <v>3</v>
      </c>
      <c r="Q38" s="708">
        <f t="shared" si="8"/>
        <v>6</v>
      </c>
    </row>
    <row r="39" spans="1:19" ht="14.25">
      <c r="A39" s="212"/>
      <c r="B39" s="728"/>
      <c r="C39" s="728"/>
      <c r="D39" s="728"/>
      <c r="E39" s="728"/>
      <c r="F39" s="728"/>
      <c r="G39" s="728"/>
      <c r="H39" s="728"/>
      <c r="I39" s="728"/>
      <c r="K39" s="97">
        <f t="shared" si="3"/>
        <v>3</v>
      </c>
      <c r="L39" s="200" t="s">
        <v>150</v>
      </c>
      <c r="M39" s="619">
        <f t="shared" si="6"/>
        <v>0</v>
      </c>
      <c r="N39" s="619">
        <f t="shared" si="7"/>
        <v>2</v>
      </c>
      <c r="O39" s="619">
        <f t="shared" si="9"/>
        <v>10</v>
      </c>
      <c r="P39" s="708">
        <f t="shared" si="5"/>
        <v>12</v>
      </c>
      <c r="Q39" s="708">
        <f t="shared" si="8"/>
        <v>3</v>
      </c>
      <c r="R39" s="97"/>
    </row>
    <row r="40" spans="1:19" ht="14.25">
      <c r="A40" s="2" t="s">
        <v>2</v>
      </c>
      <c r="B40" s="2" t="s">
        <v>59</v>
      </c>
      <c r="C40" s="2" t="s">
        <v>60</v>
      </c>
      <c r="D40" s="2" t="s">
        <v>61</v>
      </c>
      <c r="E40" s="2" t="s">
        <v>62</v>
      </c>
      <c r="K40" s="97">
        <f t="shared" si="3"/>
        <v>9</v>
      </c>
      <c r="L40" s="200" t="s">
        <v>100</v>
      </c>
      <c r="M40" s="619">
        <f t="shared" si="6"/>
        <v>0</v>
      </c>
      <c r="N40" s="619">
        <f t="shared" si="7"/>
        <v>0</v>
      </c>
      <c r="O40" s="619">
        <f t="shared" si="9"/>
        <v>0</v>
      </c>
      <c r="P40" s="708">
        <f t="shared" si="5"/>
        <v>0</v>
      </c>
      <c r="Q40" s="708">
        <f t="shared" si="8"/>
        <v>9</v>
      </c>
      <c r="R40" s="97"/>
    </row>
    <row r="41" spans="1:19" ht="14.25">
      <c r="A41" s="2" t="s">
        <v>58</v>
      </c>
      <c r="B41" s="2" t="s">
        <v>63</v>
      </c>
      <c r="C41" s="2" t="s">
        <v>64</v>
      </c>
      <c r="D41" s="2" t="s">
        <v>65</v>
      </c>
      <c r="E41" s="2" t="s">
        <v>66</v>
      </c>
      <c r="K41" s="97">
        <f t="shared" si="3"/>
        <v>4</v>
      </c>
      <c r="L41" s="200" t="s">
        <v>118</v>
      </c>
      <c r="M41" s="619">
        <f t="shared" si="6"/>
        <v>0</v>
      </c>
      <c r="N41" s="619">
        <f t="shared" si="7"/>
        <v>0</v>
      </c>
      <c r="O41" s="619">
        <f t="shared" si="9"/>
        <v>5</v>
      </c>
      <c r="P41" s="708">
        <f t="shared" si="5"/>
        <v>5</v>
      </c>
      <c r="Q41" s="708">
        <f t="shared" si="8"/>
        <v>4</v>
      </c>
      <c r="R41" s="97"/>
    </row>
    <row r="42" spans="1:19" ht="14.25">
      <c r="A42" s="136" t="s">
        <v>67</v>
      </c>
      <c r="B42" s="136" t="s">
        <v>65</v>
      </c>
      <c r="C42" s="136" t="s">
        <v>66</v>
      </c>
      <c r="D42" s="136" t="s">
        <v>68</v>
      </c>
      <c r="E42" s="136" t="s">
        <v>69</v>
      </c>
      <c r="K42" s="97">
        <f t="shared" si="3"/>
        <v>6</v>
      </c>
      <c r="L42" s="200" t="s">
        <v>134</v>
      </c>
      <c r="M42" s="619">
        <f t="shared" si="6"/>
        <v>0</v>
      </c>
      <c r="N42" s="619">
        <f t="shared" si="7"/>
        <v>0</v>
      </c>
      <c r="O42" s="619">
        <f t="shared" si="9"/>
        <v>3</v>
      </c>
      <c r="P42" s="708">
        <f t="shared" si="5"/>
        <v>3</v>
      </c>
      <c r="Q42" s="708">
        <f t="shared" si="8"/>
        <v>6</v>
      </c>
    </row>
    <row r="43" spans="1:19" s="622" customFormat="1" ht="14.25">
      <c r="A43" s="248"/>
      <c r="B43" s="248"/>
      <c r="C43" s="248"/>
      <c r="D43" s="248"/>
      <c r="E43" s="248"/>
      <c r="K43" s="97"/>
      <c r="L43" s="647"/>
      <c r="M43" s="627"/>
      <c r="N43" s="627"/>
      <c r="O43" s="627"/>
      <c r="P43" s="226"/>
      <c r="Q43" s="226"/>
    </row>
    <row r="44" spans="1:19">
      <c r="A44" s="92" t="s">
        <v>724</v>
      </c>
      <c r="F44" s="92" t="s">
        <v>723</v>
      </c>
    </row>
    <row r="45" spans="1:19">
      <c r="A45" s="641" t="s">
        <v>755</v>
      </c>
      <c r="B45" s="243" t="str">
        <f>VLOOKUP($E45,$K$7:$L$25,2,FALSE)</f>
        <v>拓大紅陵</v>
      </c>
      <c r="C45" s="243"/>
      <c r="D45" s="244"/>
      <c r="E45" s="630">
        <v>1</v>
      </c>
      <c r="F45" s="641" t="s">
        <v>755</v>
      </c>
      <c r="G45" s="644" t="str">
        <f>VLOOKUP($E45,$K$28:$L$42,2,FALSE)</f>
        <v>秀明八千代</v>
      </c>
      <c r="H45" s="243"/>
      <c r="I45" s="244"/>
      <c r="J45" s="248"/>
    </row>
    <row r="46" spans="1:19">
      <c r="A46" s="642" t="s">
        <v>754</v>
      </c>
      <c r="B46" s="212" t="str">
        <f t="shared" ref="B46:B47" si="10">VLOOKUP($E46,$K$7:$L$25,2,FALSE)</f>
        <v>秀明八千代</v>
      </c>
      <c r="C46" s="212"/>
      <c r="D46" s="245"/>
      <c r="E46" s="653">
        <v>2</v>
      </c>
      <c r="F46" s="642" t="s">
        <v>754</v>
      </c>
      <c r="G46" s="645" t="str">
        <f t="shared" ref="G46:G47" si="11">VLOOKUP($E46,$K$28:$L$42,2,FALSE)</f>
        <v>拓大紅陵</v>
      </c>
      <c r="H46" s="212"/>
      <c r="I46" s="245"/>
      <c r="J46" s="248"/>
    </row>
    <row r="47" spans="1:19">
      <c r="A47" s="643" t="s">
        <v>753</v>
      </c>
      <c r="B47" s="246" t="str">
        <f t="shared" si="10"/>
        <v>敬愛学園</v>
      </c>
      <c r="C47" s="246"/>
      <c r="D47" s="247"/>
      <c r="E47" s="653">
        <v>3</v>
      </c>
      <c r="F47" s="643" t="s">
        <v>753</v>
      </c>
      <c r="G47" s="646" t="str">
        <f t="shared" si="11"/>
        <v>日体大柏</v>
      </c>
      <c r="H47" s="246"/>
      <c r="I47" s="247"/>
      <c r="J47" s="248"/>
    </row>
    <row r="49" spans="1:10">
      <c r="A49" s="729" t="s">
        <v>766</v>
      </c>
      <c r="B49" s="729"/>
      <c r="C49" s="729"/>
      <c r="D49" s="729"/>
      <c r="E49" s="729"/>
      <c r="F49" s="729"/>
      <c r="G49" s="729"/>
      <c r="H49" s="729"/>
      <c r="I49" s="729"/>
      <c r="J49" s="623"/>
    </row>
    <row r="50" spans="1:10">
      <c r="A50" s="207"/>
      <c r="B50" s="145"/>
      <c r="C50" s="206"/>
      <c r="D50" s="248"/>
      <c r="E50" s="248"/>
      <c r="F50" s="248"/>
      <c r="G50" s="248"/>
      <c r="H50" s="146"/>
      <c r="I50" s="248"/>
      <c r="J50" s="248"/>
    </row>
  </sheetData>
  <mergeCells count="5">
    <mergeCell ref="A2:I2"/>
    <mergeCell ref="A3:I3"/>
    <mergeCell ref="A1:I1"/>
    <mergeCell ref="B39:I39"/>
    <mergeCell ref="A49:I49"/>
  </mergeCells>
  <phoneticPr fontId="3"/>
  <conditionalFormatting sqref="F26:J26 F8:J8 F28:H28 H10:J10 I9:J9">
    <cfRule type="cellIs" dxfId="1254" priority="6" stopIfTrue="1" operator="equal">
      <formula>0</formula>
    </cfRule>
  </conditionalFormatting>
  <conditionalFormatting sqref="B8:D8 B28:D28 C26:E26 B10:D11">
    <cfRule type="cellIs" dxfId="1253" priority="5" stopIfTrue="1" operator="equal">
      <formula>0</formula>
    </cfRule>
  </conditionalFormatting>
  <conditionalFormatting sqref="E28">
    <cfRule type="cellIs" dxfId="1252" priority="4" stopIfTrue="1" operator="equal">
      <formula>0</formula>
    </cfRule>
  </conditionalFormatting>
  <conditionalFormatting sqref="I28:J28">
    <cfRule type="cellIs" dxfId="1251" priority="3" stopIfTrue="1" operator="equal">
      <formula>0</formula>
    </cfRule>
  </conditionalFormatting>
  <conditionalFormatting sqref="F10">
    <cfRule type="cellIs" dxfId="1250" priority="2" stopIfTrue="1" operator="equal">
      <formula>0</formula>
    </cfRule>
  </conditionalFormatting>
  <conditionalFormatting sqref="G10">
    <cfRule type="cellIs" dxfId="1249" priority="1" stopIfTrue="1" operator="equal">
      <formula>0</formula>
    </cfRule>
  </conditionalFormatting>
  <printOptions horizontalCentered="1" verticalCentered="1"/>
  <pageMargins left="0.59055118110236227" right="0.59055118110236227" top="0.59055118110236227" bottom="0.59055118110236227" header="0.51181102362204722" footer="0.51181102362204722"/>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M70"/>
  <sheetViews>
    <sheetView workbookViewId="0">
      <selection activeCell="F91" sqref="F91"/>
    </sheetView>
  </sheetViews>
  <sheetFormatPr defaultColWidth="9" defaultRowHeight="14.25"/>
  <cols>
    <col min="1" max="1" width="3.625" style="120" customWidth="1"/>
    <col min="2" max="2" width="0.5" style="120" customWidth="1"/>
    <col min="3" max="3" width="9" style="120"/>
    <col min="4" max="4" width="12" style="120" customWidth="1"/>
    <col min="5" max="5" width="6.5" style="32" customWidth="1"/>
    <col min="6" max="6" width="6.5" style="120" customWidth="1"/>
    <col min="7" max="7" width="6.5" style="588" customWidth="1"/>
    <col min="8" max="8" width="7.5" style="189" hidden="1" customWidth="1"/>
    <col min="9" max="9" width="2.875" style="120" customWidth="1"/>
    <col min="10" max="10" width="3.625" style="120" customWidth="1"/>
    <col min="11" max="11" width="0.5" style="120" customWidth="1"/>
    <col min="12" max="12" width="9" style="120"/>
    <col min="13" max="13" width="11.625" style="120" bestFit="1" customWidth="1"/>
    <col min="14" max="14" width="6.5" style="32" customWidth="1"/>
    <col min="15" max="15" width="6.5" style="120" customWidth="1"/>
    <col min="16" max="16" width="6.5" style="588" customWidth="1"/>
    <col min="17" max="17" width="7.5" style="189" hidden="1" customWidth="1"/>
    <col min="18" max="18" width="5" style="120" customWidth="1"/>
    <col min="19" max="19" width="3.375" style="120" customWidth="1"/>
    <col min="20" max="20" width="5.125" style="120" customWidth="1"/>
    <col min="21" max="21" width="5.125" style="34" customWidth="1"/>
    <col min="22" max="22" width="9" style="34"/>
    <col min="23" max="16384" width="9" style="120"/>
  </cols>
  <sheetData>
    <row r="1" spans="1:22" s="119" customFormat="1" ht="21.75" customHeight="1">
      <c r="A1" s="726" t="s">
        <v>154</v>
      </c>
      <c r="B1" s="726"/>
      <c r="C1" s="730"/>
      <c r="D1" s="730"/>
      <c r="E1" s="730"/>
      <c r="F1" s="730"/>
      <c r="G1" s="730"/>
      <c r="H1" s="730"/>
      <c r="I1" s="730"/>
      <c r="J1" s="730"/>
      <c r="K1" s="730"/>
      <c r="L1" s="730"/>
      <c r="M1" s="730"/>
      <c r="N1" s="730"/>
      <c r="O1" s="731"/>
      <c r="P1" s="591"/>
      <c r="Q1" s="183"/>
      <c r="R1" s="22"/>
      <c r="S1" s="22"/>
      <c r="U1" s="34"/>
      <c r="V1" s="34"/>
    </row>
    <row r="2" spans="1:22" s="256" customFormat="1" ht="21.75" customHeight="1">
      <c r="C2" s="126" t="s">
        <v>284</v>
      </c>
      <c r="E2" s="226" t="s">
        <v>240</v>
      </c>
      <c r="F2" s="126"/>
      <c r="G2" s="585"/>
      <c r="H2" s="126"/>
      <c r="I2" s="126"/>
      <c r="J2" s="126"/>
      <c r="K2" s="126"/>
      <c r="L2" s="126" t="s">
        <v>286</v>
      </c>
      <c r="N2" s="226" t="s">
        <v>243</v>
      </c>
      <c r="O2" s="257"/>
      <c r="P2" s="591"/>
      <c r="Q2" s="257"/>
      <c r="R2" s="22"/>
      <c r="S2" s="22"/>
      <c r="U2" s="34"/>
      <c r="V2" s="34"/>
    </row>
    <row r="3" spans="1:22" s="129" customFormat="1" ht="30" customHeight="1">
      <c r="A3" s="44" t="s">
        <v>601</v>
      </c>
      <c r="B3" s="44" t="s">
        <v>95</v>
      </c>
      <c r="C3" s="44" t="s">
        <v>0</v>
      </c>
      <c r="D3" s="44" t="s">
        <v>1</v>
      </c>
      <c r="E3" s="45" t="s">
        <v>4</v>
      </c>
      <c r="F3" s="44" t="s">
        <v>3</v>
      </c>
      <c r="G3" s="393"/>
      <c r="H3" s="433"/>
      <c r="I3" s="120"/>
      <c r="J3" s="44" t="s">
        <v>604</v>
      </c>
      <c r="K3" s="44" t="s">
        <v>96</v>
      </c>
      <c r="L3" s="44" t="s">
        <v>0</v>
      </c>
      <c r="M3" s="44" t="s">
        <v>1</v>
      </c>
      <c r="N3" s="45" t="s">
        <v>4</v>
      </c>
      <c r="O3" s="44" t="s">
        <v>3</v>
      </c>
      <c r="P3" s="393"/>
      <c r="Q3" s="440"/>
      <c r="U3" s="34"/>
      <c r="V3" s="120"/>
    </row>
    <row r="4" spans="1:22" s="129" customFormat="1" ht="30" customHeight="1">
      <c r="A4" s="44">
        <v>1</v>
      </c>
      <c r="B4" s="44">
        <v>10</v>
      </c>
      <c r="C4" s="130" t="str">
        <f t="shared" ref="C4:C13" si="0">IF(B4&lt;&gt;"",VLOOKUP(B4,$B$30:$E$69,2),"")</f>
        <v>三田村</v>
      </c>
      <c r="D4" s="130" t="str">
        <f t="shared" ref="D4:D12" si="1">IF(B4&lt;&gt;"",VLOOKUP(B4,$B$30:$E$69,3),"")</f>
        <v>長生</v>
      </c>
      <c r="E4" s="45">
        <v>18.75</v>
      </c>
      <c r="F4" s="46">
        <f>IFERROR(RANK(E4,E$4:E$13),"")</f>
        <v>9</v>
      </c>
      <c r="G4" s="584" t="s">
        <v>626</v>
      </c>
      <c r="H4" s="434" t="str">
        <f>ASC(A$3&amp;F4)</f>
        <v>A9</v>
      </c>
      <c r="I4" s="178"/>
      <c r="J4" s="265">
        <v>21</v>
      </c>
      <c r="K4" s="44">
        <v>22</v>
      </c>
      <c r="L4" s="130" t="str">
        <f t="shared" ref="L4:L12" si="2">IF(K4&lt;&gt;"",VLOOKUP(K4,$B$30:$E$69,2),"")</f>
        <v>秋葉</v>
      </c>
      <c r="M4" s="130" t="str">
        <f t="shared" ref="M4:M12" si="3">IF(K4&lt;&gt;"",VLOOKUP(K4,$B$30:$E$69,3),"")</f>
        <v>船橋東</v>
      </c>
      <c r="N4" s="45">
        <v>18.95</v>
      </c>
      <c r="O4" s="46">
        <f>IFERROR(RANK(N4,N$4:N$13),"")</f>
        <v>8</v>
      </c>
      <c r="P4" s="584" t="s">
        <v>631</v>
      </c>
      <c r="Q4" s="434" t="str">
        <f>J$3&amp;O4</f>
        <v>C8</v>
      </c>
      <c r="S4" s="131"/>
      <c r="U4" s="34"/>
      <c r="V4" s="34"/>
    </row>
    <row r="5" spans="1:22" s="129" customFormat="1" ht="30" customHeight="1">
      <c r="A5" s="44">
        <v>2</v>
      </c>
      <c r="B5" s="44">
        <v>23</v>
      </c>
      <c r="C5" s="130" t="str">
        <f t="shared" si="0"/>
        <v>荒谷</v>
      </c>
      <c r="D5" s="130" t="str">
        <f t="shared" si="1"/>
        <v>船橋東</v>
      </c>
      <c r="E5" s="45">
        <v>19</v>
      </c>
      <c r="F5" s="46">
        <f t="shared" ref="F5:F12" si="4">IFERROR(RANK(E5,E$4:E$13),"")</f>
        <v>5</v>
      </c>
      <c r="G5" s="584" t="s">
        <v>620</v>
      </c>
      <c r="H5" s="434" t="str">
        <f t="shared" ref="H5:H13" si="5">ASC(A$3&amp;F5)</f>
        <v>A5</v>
      </c>
      <c r="I5" s="178"/>
      <c r="J5" s="44">
        <v>22</v>
      </c>
      <c r="K5" s="44">
        <v>24</v>
      </c>
      <c r="L5" s="130" t="str">
        <f t="shared" si="2"/>
        <v>嶋田</v>
      </c>
      <c r="M5" s="130" t="str">
        <f t="shared" si="3"/>
        <v>秀明八千代</v>
      </c>
      <c r="N5" s="45">
        <v>19.5</v>
      </c>
      <c r="O5" s="46">
        <f t="shared" ref="O5:O13" si="6">IFERROR(RANK(N5,N$4:N$13),"")</f>
        <v>3</v>
      </c>
      <c r="P5" s="584" t="s">
        <v>613</v>
      </c>
      <c r="Q5" s="434" t="str">
        <f t="shared" ref="Q5:Q13" si="7">J$3&amp;O5</f>
        <v>C3</v>
      </c>
      <c r="S5" s="131"/>
      <c r="U5" s="34"/>
      <c r="V5" s="34"/>
    </row>
    <row r="6" spans="1:22" s="129" customFormat="1" ht="30" customHeight="1">
      <c r="A6" s="44">
        <v>3</v>
      </c>
      <c r="B6" s="44">
        <v>29</v>
      </c>
      <c r="C6" s="130" t="str">
        <f t="shared" si="0"/>
        <v>浅田</v>
      </c>
      <c r="D6" s="130" t="str">
        <f t="shared" si="1"/>
        <v>敬愛学園</v>
      </c>
      <c r="E6" s="45">
        <v>19.600000000000001</v>
      </c>
      <c r="F6" s="46">
        <f t="shared" si="4"/>
        <v>4</v>
      </c>
      <c r="G6" s="584" t="s">
        <v>627</v>
      </c>
      <c r="H6" s="434" t="str">
        <f t="shared" si="5"/>
        <v>A4</v>
      </c>
      <c r="I6" s="178"/>
      <c r="J6" s="354">
        <v>23</v>
      </c>
      <c r="K6" s="44">
        <v>17</v>
      </c>
      <c r="L6" s="130" t="str">
        <f t="shared" si="2"/>
        <v>世良田</v>
      </c>
      <c r="M6" s="130" t="str">
        <f t="shared" si="3"/>
        <v>佐原</v>
      </c>
      <c r="N6" s="45">
        <v>18.8</v>
      </c>
      <c r="O6" s="46">
        <f t="shared" si="6"/>
        <v>9</v>
      </c>
      <c r="P6" s="584" t="s">
        <v>619</v>
      </c>
      <c r="Q6" s="434" t="str">
        <f t="shared" si="7"/>
        <v>C9</v>
      </c>
      <c r="S6" s="131"/>
      <c r="U6" s="34"/>
      <c r="V6" s="34"/>
    </row>
    <row r="7" spans="1:22" s="129" customFormat="1" ht="30" customHeight="1">
      <c r="A7" s="44">
        <v>4</v>
      </c>
      <c r="B7" s="44">
        <v>39</v>
      </c>
      <c r="C7" s="130" t="str">
        <f t="shared" si="0"/>
        <v>五十嵐</v>
      </c>
      <c r="D7" s="130" t="str">
        <f t="shared" si="1"/>
        <v>西武台</v>
      </c>
      <c r="E7" s="45">
        <v>18.600000000000001</v>
      </c>
      <c r="F7" s="46">
        <f t="shared" si="4"/>
        <v>10</v>
      </c>
      <c r="G7" s="584" t="s">
        <v>613</v>
      </c>
      <c r="H7" s="434" t="str">
        <f t="shared" si="5"/>
        <v>A10</v>
      </c>
      <c r="I7" s="178"/>
      <c r="J7" s="354">
        <v>24</v>
      </c>
      <c r="K7" s="44">
        <v>21</v>
      </c>
      <c r="L7" s="130" t="str">
        <f t="shared" si="2"/>
        <v>駒村</v>
      </c>
      <c r="M7" s="130" t="str">
        <f t="shared" si="3"/>
        <v>千葉黎明</v>
      </c>
      <c r="N7" s="45">
        <v>19.2</v>
      </c>
      <c r="O7" s="46">
        <f t="shared" si="6"/>
        <v>6</v>
      </c>
      <c r="P7" s="584" t="s">
        <v>632</v>
      </c>
      <c r="Q7" s="434" t="str">
        <f t="shared" si="7"/>
        <v>C6</v>
      </c>
      <c r="S7" s="131"/>
      <c r="U7" s="34"/>
      <c r="V7" s="34"/>
    </row>
    <row r="8" spans="1:22" s="129" customFormat="1" ht="30" customHeight="1">
      <c r="A8" s="44">
        <v>5</v>
      </c>
      <c r="B8" s="44">
        <v>25</v>
      </c>
      <c r="C8" s="130" t="str">
        <f t="shared" si="0"/>
        <v>川崎</v>
      </c>
      <c r="D8" s="130" t="str">
        <f t="shared" si="1"/>
        <v>秀明八千代</v>
      </c>
      <c r="E8" s="45">
        <v>18.850000000000001</v>
      </c>
      <c r="F8" s="46">
        <f t="shared" si="4"/>
        <v>7</v>
      </c>
      <c r="G8" s="584" t="s">
        <v>619</v>
      </c>
      <c r="H8" s="434" t="str">
        <f t="shared" si="5"/>
        <v>A7</v>
      </c>
      <c r="I8" s="178"/>
      <c r="J8" s="354">
        <v>25</v>
      </c>
      <c r="K8" s="44">
        <v>30</v>
      </c>
      <c r="L8" s="130" t="str">
        <f t="shared" si="2"/>
        <v>宮</v>
      </c>
      <c r="M8" s="130" t="str">
        <f t="shared" si="3"/>
        <v>敬愛学園</v>
      </c>
      <c r="N8" s="45">
        <v>19.399999999999999</v>
      </c>
      <c r="O8" s="46">
        <f t="shared" si="6"/>
        <v>5</v>
      </c>
      <c r="P8" s="584" t="s">
        <v>612</v>
      </c>
      <c r="Q8" s="434" t="str">
        <f t="shared" si="7"/>
        <v>C5</v>
      </c>
      <c r="S8" s="131"/>
      <c r="U8" s="34"/>
      <c r="V8" s="34"/>
    </row>
    <row r="9" spans="1:22" s="129" customFormat="1" ht="30" customHeight="1">
      <c r="A9" s="44">
        <v>6</v>
      </c>
      <c r="B9" s="44">
        <v>2</v>
      </c>
      <c r="C9" s="130" t="str">
        <f t="shared" si="0"/>
        <v>高橋</v>
      </c>
      <c r="D9" s="130" t="str">
        <f t="shared" si="1"/>
        <v>拓大紅陵</v>
      </c>
      <c r="E9" s="45">
        <v>19.7</v>
      </c>
      <c r="F9" s="46">
        <f t="shared" si="4"/>
        <v>3</v>
      </c>
      <c r="G9" s="584" t="s">
        <v>628</v>
      </c>
      <c r="H9" s="434" t="str">
        <f t="shared" si="5"/>
        <v>A3</v>
      </c>
      <c r="I9" s="178"/>
      <c r="J9" s="354">
        <v>26</v>
      </c>
      <c r="K9" s="44">
        <v>14</v>
      </c>
      <c r="L9" s="130" t="str">
        <f t="shared" si="2"/>
        <v>飯田</v>
      </c>
      <c r="M9" s="130" t="str">
        <f t="shared" si="3"/>
        <v>成東</v>
      </c>
      <c r="N9" s="45">
        <v>18.5</v>
      </c>
      <c r="O9" s="46">
        <f t="shared" si="6"/>
        <v>10</v>
      </c>
      <c r="P9" s="584" t="s">
        <v>633</v>
      </c>
      <c r="Q9" s="434" t="str">
        <f t="shared" si="7"/>
        <v>C10</v>
      </c>
      <c r="S9" s="131"/>
      <c r="U9" s="34"/>
      <c r="V9" s="34"/>
    </row>
    <row r="10" spans="1:22" s="129" customFormat="1" ht="30" customHeight="1">
      <c r="A10" s="44">
        <v>7</v>
      </c>
      <c r="B10" s="44">
        <v>7</v>
      </c>
      <c r="C10" s="130" t="str">
        <f t="shared" si="0"/>
        <v>落合</v>
      </c>
      <c r="D10" s="130" t="str">
        <f t="shared" si="1"/>
        <v>木更津総合</v>
      </c>
      <c r="E10" s="45">
        <v>18.8</v>
      </c>
      <c r="F10" s="46">
        <f t="shared" si="4"/>
        <v>8</v>
      </c>
      <c r="G10" s="584" t="s">
        <v>629</v>
      </c>
      <c r="H10" s="434" t="str">
        <f t="shared" si="5"/>
        <v>A8</v>
      </c>
      <c r="I10" s="178"/>
      <c r="J10" s="354">
        <v>27</v>
      </c>
      <c r="K10" s="44">
        <v>11</v>
      </c>
      <c r="L10" s="130" t="str">
        <f t="shared" si="2"/>
        <v>津田</v>
      </c>
      <c r="M10" s="130" t="str">
        <f t="shared" si="3"/>
        <v>東金</v>
      </c>
      <c r="N10" s="45">
        <v>19.100000000000001</v>
      </c>
      <c r="O10" s="46">
        <f t="shared" si="6"/>
        <v>7</v>
      </c>
      <c r="P10" s="584" t="s">
        <v>616</v>
      </c>
      <c r="Q10" s="434" t="str">
        <f t="shared" si="7"/>
        <v>C7</v>
      </c>
      <c r="S10" s="131"/>
      <c r="U10" s="34"/>
      <c r="V10" s="34"/>
    </row>
    <row r="11" spans="1:22" s="129" customFormat="1" ht="30" customHeight="1">
      <c r="A11" s="265">
        <v>8</v>
      </c>
      <c r="B11" s="265">
        <v>38</v>
      </c>
      <c r="C11" s="130" t="str">
        <f t="shared" si="0"/>
        <v>別府</v>
      </c>
      <c r="D11" s="130" t="str">
        <f t="shared" si="1"/>
        <v>習志野</v>
      </c>
      <c r="E11" s="45">
        <v>19.745000000000001</v>
      </c>
      <c r="F11" s="46">
        <f t="shared" si="4"/>
        <v>2</v>
      </c>
      <c r="G11" s="584" t="s">
        <v>630</v>
      </c>
      <c r="H11" s="434" t="str">
        <f t="shared" si="5"/>
        <v>A2</v>
      </c>
      <c r="I11" s="178"/>
      <c r="J11" s="354">
        <v>28</v>
      </c>
      <c r="K11" s="265">
        <v>3</v>
      </c>
      <c r="L11" s="130" t="str">
        <f t="shared" si="2"/>
        <v>岡本</v>
      </c>
      <c r="M11" s="130" t="str">
        <f t="shared" si="3"/>
        <v>拓大紅陵</v>
      </c>
      <c r="N11" s="45">
        <v>19.7</v>
      </c>
      <c r="O11" s="46">
        <f t="shared" si="6"/>
        <v>2</v>
      </c>
      <c r="P11" s="584" t="s">
        <v>613</v>
      </c>
      <c r="Q11" s="434" t="str">
        <f t="shared" si="7"/>
        <v>C2</v>
      </c>
      <c r="S11" s="131"/>
      <c r="U11" s="34"/>
      <c r="V11" s="34"/>
    </row>
    <row r="12" spans="1:22" s="129" customFormat="1" ht="30" customHeight="1">
      <c r="A12" s="312">
        <v>9</v>
      </c>
      <c r="B12" s="312">
        <v>20</v>
      </c>
      <c r="C12" s="130" t="str">
        <f t="shared" si="0"/>
        <v>衣鳩</v>
      </c>
      <c r="D12" s="130" t="str">
        <f t="shared" si="1"/>
        <v>市立銚子</v>
      </c>
      <c r="E12" s="45">
        <v>19</v>
      </c>
      <c r="F12" s="46">
        <f t="shared" si="4"/>
        <v>5</v>
      </c>
      <c r="G12" s="584" t="s">
        <v>630</v>
      </c>
      <c r="H12" s="434" t="str">
        <f t="shared" si="5"/>
        <v>A5</v>
      </c>
      <c r="I12" s="178"/>
      <c r="J12" s="354">
        <v>29</v>
      </c>
      <c r="K12" s="355">
        <v>35</v>
      </c>
      <c r="L12" s="357" t="str">
        <f t="shared" si="2"/>
        <v>西川</v>
      </c>
      <c r="M12" s="357" t="str">
        <f t="shared" si="3"/>
        <v>渋谷幕張</v>
      </c>
      <c r="N12" s="358">
        <v>19.5</v>
      </c>
      <c r="O12" s="46">
        <v>4</v>
      </c>
      <c r="P12" s="584" t="s">
        <v>619</v>
      </c>
      <c r="Q12" s="434" t="str">
        <f t="shared" si="7"/>
        <v>C4</v>
      </c>
      <c r="S12" s="131"/>
      <c r="U12" s="318"/>
      <c r="V12" s="318"/>
    </row>
    <row r="13" spans="1:22" s="129" customFormat="1" ht="30" customHeight="1">
      <c r="A13" s="354">
        <v>10</v>
      </c>
      <c r="B13" s="354">
        <v>5</v>
      </c>
      <c r="C13" s="130" t="str">
        <f t="shared" si="0"/>
        <v>道本</v>
      </c>
      <c r="D13" s="130" t="str">
        <f>IF(B13&lt;&gt;"",VLOOKUP(B13,$B$30:$E$69,3),"")</f>
        <v>拓大紅陵</v>
      </c>
      <c r="E13" s="45">
        <v>19.850000000000001</v>
      </c>
      <c r="F13" s="46">
        <f>IFERROR(RANK(E13,E$4:E$13),"")</f>
        <v>1</v>
      </c>
      <c r="G13" s="584" t="s">
        <v>619</v>
      </c>
      <c r="H13" s="434" t="str">
        <f t="shared" si="5"/>
        <v>A1</v>
      </c>
      <c r="I13" s="275"/>
      <c r="J13" s="354">
        <v>30</v>
      </c>
      <c r="K13" s="355">
        <v>6</v>
      </c>
      <c r="L13" s="357" t="str">
        <f>IF(K13&lt;&gt;"",VLOOKUP(K13,$B$30:$E$69,2),"")</f>
        <v>木津</v>
      </c>
      <c r="M13" s="357" t="str">
        <f>IF(K13&lt;&gt;"",VLOOKUP(K13,$B$30:$E$69,3),"")</f>
        <v>拓大紅陵</v>
      </c>
      <c r="N13" s="358">
        <v>19.850000000000001</v>
      </c>
      <c r="O13" s="46">
        <f t="shared" si="6"/>
        <v>1</v>
      </c>
      <c r="P13" s="584" t="s">
        <v>634</v>
      </c>
      <c r="Q13" s="434" t="str">
        <f t="shared" si="7"/>
        <v>C1</v>
      </c>
      <c r="S13" s="131"/>
      <c r="U13" s="34"/>
      <c r="V13" s="34"/>
    </row>
    <row r="14" spans="1:22" s="129" customFormat="1" ht="21.75" customHeight="1">
      <c r="C14" s="64" t="s">
        <v>285</v>
      </c>
      <c r="E14" s="442"/>
      <c r="F14" s="443"/>
      <c r="G14" s="586"/>
      <c r="H14" s="444"/>
      <c r="I14" s="256"/>
      <c r="J14" s="256"/>
      <c r="K14" s="256"/>
      <c r="L14" s="64" t="s">
        <v>287</v>
      </c>
      <c r="N14" s="226" t="s">
        <v>244</v>
      </c>
      <c r="O14" s="46"/>
      <c r="P14" s="587"/>
      <c r="Q14" s="441"/>
      <c r="S14" s="131"/>
      <c r="U14" s="34"/>
      <c r="V14" s="34"/>
    </row>
    <row r="15" spans="1:22" s="129" customFormat="1" ht="30" customHeight="1">
      <c r="A15" s="44" t="s">
        <v>602</v>
      </c>
      <c r="B15" s="44" t="s">
        <v>97</v>
      </c>
      <c r="C15" s="44" t="s">
        <v>0</v>
      </c>
      <c r="D15" s="44" t="s">
        <v>1</v>
      </c>
      <c r="E15" s="45" t="s">
        <v>4</v>
      </c>
      <c r="F15" s="44" t="s">
        <v>3</v>
      </c>
      <c r="G15" s="393"/>
      <c r="H15" s="433"/>
      <c r="I15" s="13"/>
      <c r="J15" s="291" t="s">
        <v>603</v>
      </c>
      <c r="K15" s="291"/>
      <c r="L15" s="291" t="s">
        <v>0</v>
      </c>
      <c r="M15" s="291" t="s">
        <v>1</v>
      </c>
      <c r="N15" s="45" t="s">
        <v>4</v>
      </c>
      <c r="O15" s="291" t="s">
        <v>3</v>
      </c>
      <c r="P15" s="393"/>
      <c r="Q15" s="433"/>
      <c r="S15" s="131"/>
      <c r="U15" s="34"/>
      <c r="V15" s="34"/>
    </row>
    <row r="16" spans="1:22" s="129" customFormat="1" ht="30" customHeight="1">
      <c r="A16" s="44">
        <v>11</v>
      </c>
      <c r="B16" s="44">
        <v>31</v>
      </c>
      <c r="C16" s="130" t="str">
        <f t="shared" ref="C16:C24" si="8">IF(B16&lt;&gt;"",VLOOKUP(B16,$B$30:$E$69,2),"")</f>
        <v>田邉</v>
      </c>
      <c r="D16" s="130" t="str">
        <f t="shared" ref="D16:D23" si="9">IF(B16&lt;&gt;"",VLOOKUP(B16,$B$30:$E$69,3),"")</f>
        <v>千葉南</v>
      </c>
      <c r="E16" s="45" t="s">
        <v>608</v>
      </c>
      <c r="F16" s="46" t="str">
        <f>IFERROR(RANK(E16,E$16:E$25),"")</f>
        <v/>
      </c>
      <c r="G16" s="584"/>
      <c r="H16" s="439" t="str">
        <f>A$15&amp;F16</f>
        <v>B</v>
      </c>
      <c r="I16" s="13"/>
      <c r="J16" s="291">
        <v>31</v>
      </c>
      <c r="K16" s="291">
        <v>16</v>
      </c>
      <c r="L16" s="130" t="str">
        <f t="shared" ref="L16:L23" si="10">IF(K16&lt;&gt;"",VLOOKUP(K16,$B$30:$E$69,2),"")</f>
        <v>安原</v>
      </c>
      <c r="M16" s="130" t="str">
        <f t="shared" ref="M16:M23" si="11">IF(K16&lt;&gt;"",VLOOKUP(K16,$B$30:$E$69,3),"")</f>
        <v>成田</v>
      </c>
      <c r="N16" s="45">
        <v>18.600000000000001</v>
      </c>
      <c r="O16" s="46">
        <f>IFERROR(RANK(N16,N$16:N$25),"")</f>
        <v>10</v>
      </c>
      <c r="P16" s="584" t="s">
        <v>620</v>
      </c>
      <c r="Q16" s="439" t="str">
        <f>J$15&amp;O16</f>
        <v>D10</v>
      </c>
      <c r="S16" s="131"/>
      <c r="U16" s="34"/>
      <c r="V16" s="34"/>
    </row>
    <row r="17" spans="1:39" s="129" customFormat="1" ht="30" customHeight="1">
      <c r="A17" s="265">
        <v>12</v>
      </c>
      <c r="B17" s="44">
        <v>33</v>
      </c>
      <c r="C17" s="130" t="str">
        <f t="shared" si="8"/>
        <v>平岩</v>
      </c>
      <c r="D17" s="130" t="str">
        <f t="shared" si="9"/>
        <v>麗澤</v>
      </c>
      <c r="E17" s="45">
        <v>19.350000000000001</v>
      </c>
      <c r="F17" s="46">
        <f t="shared" ref="F17:F25" si="12">IFERROR(RANK(E17,E$16:E$25),"")</f>
        <v>3</v>
      </c>
      <c r="G17" s="584" t="s">
        <v>615</v>
      </c>
      <c r="H17" s="439" t="str">
        <f t="shared" ref="H17:H25" si="13">A$15&amp;F17</f>
        <v>B3</v>
      </c>
      <c r="I17" s="13"/>
      <c r="J17" s="291">
        <v>32</v>
      </c>
      <c r="K17" s="291">
        <v>40</v>
      </c>
      <c r="L17" s="130" t="str">
        <f t="shared" si="10"/>
        <v>船戸</v>
      </c>
      <c r="M17" s="130" t="str">
        <f t="shared" si="11"/>
        <v>西武台</v>
      </c>
      <c r="N17" s="45">
        <v>18.850000000000001</v>
      </c>
      <c r="O17" s="46">
        <f t="shared" ref="O17:O25" si="14">IFERROR(RANK(N17,N$16:N$25),"")</f>
        <v>9</v>
      </c>
      <c r="P17" s="584" t="s">
        <v>621</v>
      </c>
      <c r="Q17" s="439" t="str">
        <f t="shared" ref="Q17:Q25" si="15">J$15&amp;O17</f>
        <v>D9</v>
      </c>
      <c r="S17" s="131"/>
      <c r="U17" s="34"/>
      <c r="V17" s="34"/>
    </row>
    <row r="18" spans="1:39" s="129" customFormat="1" ht="30" customHeight="1">
      <c r="A18" s="354">
        <v>13</v>
      </c>
      <c r="B18" s="44">
        <v>12</v>
      </c>
      <c r="C18" s="130" t="str">
        <f t="shared" si="8"/>
        <v>高橋</v>
      </c>
      <c r="D18" s="130" t="str">
        <f t="shared" si="9"/>
        <v>東金</v>
      </c>
      <c r="E18" s="45">
        <v>18.850000000000001</v>
      </c>
      <c r="F18" s="46">
        <v>7</v>
      </c>
      <c r="G18" s="584" t="s">
        <v>616</v>
      </c>
      <c r="H18" s="439" t="str">
        <f t="shared" si="13"/>
        <v>B7</v>
      </c>
      <c r="I18" s="13"/>
      <c r="J18" s="354">
        <v>33</v>
      </c>
      <c r="K18" s="291">
        <v>32</v>
      </c>
      <c r="L18" s="130" t="str">
        <f t="shared" si="10"/>
        <v>板井</v>
      </c>
      <c r="M18" s="130" t="str">
        <f t="shared" si="11"/>
        <v>千葉南</v>
      </c>
      <c r="N18" s="45">
        <v>18.899999999999999</v>
      </c>
      <c r="O18" s="46">
        <f>IFERROR(RANK(N18,N$16:N$25),"")</f>
        <v>8</v>
      </c>
      <c r="P18" s="584" t="s">
        <v>620</v>
      </c>
      <c r="Q18" s="439" t="str">
        <f t="shared" si="15"/>
        <v>D8</v>
      </c>
      <c r="S18" s="131"/>
      <c r="U18" s="34"/>
      <c r="V18" s="34"/>
    </row>
    <row r="19" spans="1:39" s="129" customFormat="1" ht="30" customHeight="1">
      <c r="A19" s="354">
        <v>14</v>
      </c>
      <c r="B19" s="44">
        <v>13</v>
      </c>
      <c r="C19" s="130" t="str">
        <f t="shared" si="8"/>
        <v>加瀬</v>
      </c>
      <c r="D19" s="130" t="str">
        <f t="shared" si="9"/>
        <v>成東</v>
      </c>
      <c r="E19" s="45">
        <v>18.7</v>
      </c>
      <c r="F19" s="46">
        <f t="shared" si="12"/>
        <v>9</v>
      </c>
      <c r="G19" s="584" t="s">
        <v>617</v>
      </c>
      <c r="H19" s="439" t="str">
        <f t="shared" si="13"/>
        <v>B9</v>
      </c>
      <c r="I19" s="13"/>
      <c r="J19" s="354">
        <v>34</v>
      </c>
      <c r="K19" s="291">
        <v>1</v>
      </c>
      <c r="L19" s="130" t="str">
        <f t="shared" si="10"/>
        <v>長井</v>
      </c>
      <c r="M19" s="130" t="str">
        <f t="shared" si="11"/>
        <v>拓大紅陵</v>
      </c>
      <c r="N19" s="45">
        <v>19.649999999999999</v>
      </c>
      <c r="O19" s="46">
        <f t="shared" si="14"/>
        <v>3</v>
      </c>
      <c r="P19" s="584" t="s">
        <v>622</v>
      </c>
      <c r="Q19" s="439" t="str">
        <f t="shared" si="15"/>
        <v>D3</v>
      </c>
      <c r="S19" s="131"/>
      <c r="U19" s="34"/>
      <c r="V19" s="34"/>
    </row>
    <row r="20" spans="1:39" s="129" customFormat="1" ht="30" customHeight="1">
      <c r="A20" s="354">
        <v>15</v>
      </c>
      <c r="B20" s="44">
        <v>4</v>
      </c>
      <c r="C20" s="130" t="str">
        <f t="shared" si="8"/>
        <v>仲</v>
      </c>
      <c r="D20" s="130" t="str">
        <f t="shared" si="9"/>
        <v>拓大紅陵</v>
      </c>
      <c r="E20" s="45">
        <v>19.850000000000001</v>
      </c>
      <c r="F20" s="46">
        <f t="shared" si="12"/>
        <v>2</v>
      </c>
      <c r="G20" s="584" t="s">
        <v>610</v>
      </c>
      <c r="H20" s="439" t="str">
        <f t="shared" si="13"/>
        <v>B2</v>
      </c>
      <c r="I20" s="13"/>
      <c r="J20" s="354">
        <v>35</v>
      </c>
      <c r="K20" s="291">
        <v>28</v>
      </c>
      <c r="L20" s="130" t="str">
        <f t="shared" si="10"/>
        <v>鈴木</v>
      </c>
      <c r="M20" s="130" t="str">
        <f t="shared" si="11"/>
        <v>秀明八千代</v>
      </c>
      <c r="N20" s="45">
        <v>19.7</v>
      </c>
      <c r="O20" s="46">
        <f t="shared" si="14"/>
        <v>2</v>
      </c>
      <c r="P20" s="584" t="s">
        <v>613</v>
      </c>
      <c r="Q20" s="439" t="str">
        <f t="shared" si="15"/>
        <v>D2</v>
      </c>
      <c r="S20" s="131"/>
      <c r="U20" s="34"/>
      <c r="V20" s="34"/>
    </row>
    <row r="21" spans="1:39" s="129" customFormat="1" ht="30" customHeight="1">
      <c r="A21" s="354">
        <v>16</v>
      </c>
      <c r="B21" s="44">
        <v>37</v>
      </c>
      <c r="C21" s="130" t="str">
        <f t="shared" si="8"/>
        <v>丸木</v>
      </c>
      <c r="D21" s="130" t="str">
        <f t="shared" si="9"/>
        <v>習志野</v>
      </c>
      <c r="E21" s="45">
        <v>19.3</v>
      </c>
      <c r="F21" s="46">
        <f t="shared" si="12"/>
        <v>4</v>
      </c>
      <c r="G21" s="584" t="s">
        <v>618</v>
      </c>
      <c r="H21" s="439" t="str">
        <f t="shared" si="13"/>
        <v>B4</v>
      </c>
      <c r="I21" s="13"/>
      <c r="J21" s="354">
        <v>36</v>
      </c>
      <c r="K21" s="291">
        <v>36</v>
      </c>
      <c r="L21" s="130" t="str">
        <f t="shared" si="10"/>
        <v>伊藤</v>
      </c>
      <c r="M21" s="130" t="str">
        <f t="shared" si="11"/>
        <v>習志野</v>
      </c>
      <c r="N21" s="45">
        <v>19.600000000000001</v>
      </c>
      <c r="O21" s="46">
        <f t="shared" si="14"/>
        <v>4</v>
      </c>
      <c r="P21" s="584" t="s">
        <v>623</v>
      </c>
      <c r="Q21" s="439" t="str">
        <f t="shared" si="15"/>
        <v>D4</v>
      </c>
      <c r="S21" s="131"/>
      <c r="U21" s="34"/>
      <c r="V21" s="34"/>
    </row>
    <row r="22" spans="1:39" s="129" customFormat="1" ht="30" customHeight="1">
      <c r="A22" s="354">
        <v>17</v>
      </c>
      <c r="B22" s="57">
        <v>15</v>
      </c>
      <c r="C22" s="130" t="str">
        <f t="shared" si="8"/>
        <v>金子</v>
      </c>
      <c r="D22" s="130" t="str">
        <f t="shared" si="9"/>
        <v>成田</v>
      </c>
      <c r="E22" s="58">
        <v>18.850000000000001</v>
      </c>
      <c r="F22" s="46">
        <f t="shared" si="12"/>
        <v>6</v>
      </c>
      <c r="G22" s="584" t="s">
        <v>610</v>
      </c>
      <c r="H22" s="439" t="str">
        <f t="shared" si="13"/>
        <v>B6</v>
      </c>
      <c r="I22" s="13"/>
      <c r="J22" s="354">
        <v>37</v>
      </c>
      <c r="K22" s="291">
        <v>9</v>
      </c>
      <c r="L22" s="130" t="str">
        <f t="shared" si="10"/>
        <v>菅原</v>
      </c>
      <c r="M22" s="130" t="str">
        <f t="shared" si="11"/>
        <v>長生</v>
      </c>
      <c r="N22" s="45">
        <v>19.149999999999999</v>
      </c>
      <c r="O22" s="46">
        <f t="shared" si="14"/>
        <v>7</v>
      </c>
      <c r="P22" s="584" t="s">
        <v>624</v>
      </c>
      <c r="Q22" s="439" t="str">
        <f t="shared" si="15"/>
        <v>D7</v>
      </c>
      <c r="U22" s="34"/>
      <c r="V22" s="34"/>
    </row>
    <row r="23" spans="1:39" s="129" customFormat="1" ht="30" customHeight="1">
      <c r="A23" s="354">
        <v>18</v>
      </c>
      <c r="B23" s="44">
        <v>18</v>
      </c>
      <c r="C23" s="130" t="str">
        <f t="shared" si="8"/>
        <v>高岡</v>
      </c>
      <c r="D23" s="130" t="str">
        <f t="shared" si="9"/>
        <v>佐原</v>
      </c>
      <c r="E23" s="45">
        <v>18.75</v>
      </c>
      <c r="F23" s="46">
        <f t="shared" si="12"/>
        <v>8</v>
      </c>
      <c r="G23" s="584" t="s">
        <v>619</v>
      </c>
      <c r="H23" s="439" t="str">
        <f t="shared" si="13"/>
        <v>B8</v>
      </c>
      <c r="I23" s="13"/>
      <c r="J23" s="354">
        <v>38</v>
      </c>
      <c r="K23" s="291">
        <v>19</v>
      </c>
      <c r="L23" s="130" t="str">
        <f t="shared" si="10"/>
        <v>中嶋</v>
      </c>
      <c r="M23" s="130" t="str">
        <f t="shared" si="11"/>
        <v>市立銚子</v>
      </c>
      <c r="N23" s="45">
        <v>19.2</v>
      </c>
      <c r="O23" s="46">
        <f t="shared" si="14"/>
        <v>6</v>
      </c>
      <c r="P23" s="584" t="s">
        <v>625</v>
      </c>
      <c r="Q23" s="439" t="str">
        <f t="shared" si="15"/>
        <v>D6</v>
      </c>
      <c r="U23" s="34"/>
      <c r="V23" s="34"/>
    </row>
    <row r="24" spans="1:39" s="129" customFormat="1" ht="30" customHeight="1">
      <c r="A24" s="354">
        <v>19</v>
      </c>
      <c r="B24" s="354">
        <v>34</v>
      </c>
      <c r="C24" s="130" t="str">
        <f t="shared" si="8"/>
        <v>佐藤</v>
      </c>
      <c r="D24" s="130" t="str">
        <f>IF(B24&lt;&gt;"",VLOOKUP(B24,$B$30:$E$69,3),"")</f>
        <v>千葉経済</v>
      </c>
      <c r="E24" s="45">
        <v>19.149999999999999</v>
      </c>
      <c r="F24" s="46">
        <f t="shared" si="12"/>
        <v>5</v>
      </c>
      <c r="G24" s="584" t="s">
        <v>616</v>
      </c>
      <c r="H24" s="439" t="str">
        <f t="shared" si="13"/>
        <v>B5</v>
      </c>
      <c r="I24" s="12"/>
      <c r="J24" s="354">
        <v>39</v>
      </c>
      <c r="K24" s="354">
        <v>8</v>
      </c>
      <c r="L24" s="130" t="str">
        <f>IF(K24&lt;&gt;"",VLOOKUP(K24,$B$30:$E$69,2),"")</f>
        <v>大内</v>
      </c>
      <c r="M24" s="130" t="str">
        <f>IF(K24&lt;&gt;"",VLOOKUP(K24,$B$30:$E$69,3),"")</f>
        <v>木更津総合</v>
      </c>
      <c r="N24" s="45">
        <v>19.3</v>
      </c>
      <c r="O24" s="46">
        <f t="shared" si="14"/>
        <v>5</v>
      </c>
      <c r="P24" s="584" t="s">
        <v>616</v>
      </c>
      <c r="Q24" s="439" t="str">
        <f t="shared" si="15"/>
        <v>D5</v>
      </c>
      <c r="U24" s="34"/>
      <c r="V24" s="34"/>
    </row>
    <row r="25" spans="1:39" s="129" customFormat="1" ht="24.95" customHeight="1">
      <c r="A25" s="354">
        <v>20</v>
      </c>
      <c r="B25" s="354">
        <v>27</v>
      </c>
      <c r="C25" s="130" t="str">
        <f>IF(B25&lt;&gt;"",VLOOKUP(B25,$B$30:$E$69,2),"")</f>
        <v>萩山</v>
      </c>
      <c r="D25" s="130" t="str">
        <f>IF(B25&lt;&gt;"",VLOOKUP(B25,$B$30:$E$69,3),"")</f>
        <v>秀明八千代</v>
      </c>
      <c r="E25" s="45">
        <v>20.149999999999999</v>
      </c>
      <c r="F25" s="46">
        <f t="shared" si="12"/>
        <v>1</v>
      </c>
      <c r="G25" s="584" t="s">
        <v>611</v>
      </c>
      <c r="H25" s="439" t="str">
        <f t="shared" si="13"/>
        <v>B1</v>
      </c>
      <c r="I25" s="135"/>
      <c r="J25" s="354">
        <v>40</v>
      </c>
      <c r="K25" s="354">
        <v>26</v>
      </c>
      <c r="L25" s="130" t="str">
        <f>IF(K25&lt;&gt;"",VLOOKUP(K25,$B$30:$E$69,2),"")</f>
        <v>清水</v>
      </c>
      <c r="M25" s="130" t="str">
        <f>IF(K25&lt;&gt;"",VLOOKUP(K25,$B$30:$E$69,3),"")</f>
        <v>秀明八千代</v>
      </c>
      <c r="N25" s="45">
        <v>20.100000000000001</v>
      </c>
      <c r="O25" s="46">
        <f t="shared" si="14"/>
        <v>1</v>
      </c>
      <c r="P25" s="584" t="s">
        <v>614</v>
      </c>
      <c r="Q25" s="439" t="str">
        <f t="shared" si="15"/>
        <v>D1</v>
      </c>
      <c r="U25" s="34"/>
      <c r="V25" s="34"/>
    </row>
    <row r="26" spans="1:39" s="129" customFormat="1" ht="24.95" customHeight="1">
      <c r="A26" s="131"/>
      <c r="B26" s="131"/>
      <c r="C26" s="131"/>
      <c r="D26" s="25"/>
      <c r="E26" s="133"/>
      <c r="F26" s="134"/>
      <c r="G26" s="587"/>
      <c r="H26" s="134"/>
      <c r="J26" s="131"/>
      <c r="K26" s="131"/>
      <c r="L26" s="131"/>
      <c r="M26" s="131"/>
      <c r="N26" s="133"/>
      <c r="O26" s="118"/>
      <c r="P26" s="592"/>
      <c r="Q26" s="182"/>
      <c r="U26" s="34"/>
      <c r="V26" s="34"/>
    </row>
    <row r="27" spans="1:39" s="129" customFormat="1" ht="24.75" customHeight="1">
      <c r="A27" s="120"/>
      <c r="B27" s="120"/>
      <c r="C27" s="120"/>
      <c r="D27" s="120"/>
      <c r="E27" s="32"/>
      <c r="F27" s="120"/>
      <c r="G27" s="588"/>
      <c r="H27" s="189"/>
      <c r="I27" s="120"/>
      <c r="J27" s="120"/>
      <c r="K27" s="120"/>
      <c r="L27" s="120"/>
      <c r="M27" s="120"/>
      <c r="N27" s="32"/>
      <c r="O27" s="120"/>
      <c r="P27" s="588"/>
      <c r="Q27" s="189"/>
      <c r="U27" s="34"/>
      <c r="V27" s="34"/>
    </row>
    <row r="28" spans="1:39" ht="24.75" customHeight="1">
      <c r="A28" s="121"/>
      <c r="B28" s="121"/>
      <c r="C28" s="121"/>
      <c r="D28" s="121"/>
      <c r="E28" s="31"/>
      <c r="F28" s="121"/>
      <c r="H28" s="187"/>
      <c r="I28" s="121"/>
      <c r="J28" s="121"/>
      <c r="K28" s="121"/>
      <c r="L28" s="121"/>
      <c r="M28" s="121"/>
      <c r="N28" s="31"/>
      <c r="O28" s="121"/>
      <c r="Q28" s="187"/>
    </row>
    <row r="29" spans="1:39" s="121" customFormat="1" ht="12">
      <c r="B29" s="121" t="s">
        <v>98</v>
      </c>
      <c r="C29" s="121" t="s">
        <v>76</v>
      </c>
      <c r="E29" s="31"/>
      <c r="G29" s="588"/>
      <c r="H29" s="187"/>
      <c r="N29" s="31"/>
      <c r="P29" s="588"/>
      <c r="Q29" s="187"/>
      <c r="U29" s="34"/>
      <c r="V29" s="34"/>
    </row>
    <row r="30" spans="1:39" s="121" customFormat="1" ht="13.5">
      <c r="A30" s="122"/>
      <c r="B30" s="136">
        <v>1</v>
      </c>
      <c r="C30" s="284" t="s">
        <v>324</v>
      </c>
      <c r="D30" s="78" t="s">
        <v>135</v>
      </c>
      <c r="E30" s="195"/>
      <c r="F30" s="122"/>
      <c r="G30" s="589"/>
      <c r="P30" s="588"/>
      <c r="U30" s="34"/>
      <c r="V30" s="34"/>
    </row>
    <row r="31" spans="1:39" s="121" customFormat="1" ht="15" customHeight="1">
      <c r="A31" s="122"/>
      <c r="B31" s="136">
        <v>2</v>
      </c>
      <c r="C31" s="222" t="s">
        <v>325</v>
      </c>
      <c r="D31" s="78" t="s">
        <v>135</v>
      </c>
      <c r="E31" s="195"/>
      <c r="F31" s="122"/>
      <c r="G31" s="589"/>
      <c r="P31" s="588"/>
      <c r="AL31" s="266" t="s">
        <v>101</v>
      </c>
      <c r="AM31" s="266" t="s">
        <v>139</v>
      </c>
    </row>
    <row r="32" spans="1:39" s="381" customFormat="1" ht="15" customHeight="1">
      <c r="A32" s="380"/>
      <c r="B32" s="136">
        <v>3</v>
      </c>
      <c r="C32" s="222" t="s">
        <v>328</v>
      </c>
      <c r="D32" s="78" t="s">
        <v>135</v>
      </c>
      <c r="E32" s="195"/>
      <c r="F32" s="380"/>
      <c r="G32" s="589"/>
      <c r="P32" s="588"/>
      <c r="AL32" s="385"/>
      <c r="AM32" s="385"/>
    </row>
    <row r="33" spans="1:39" s="381" customFormat="1" ht="15" customHeight="1">
      <c r="A33" s="380"/>
      <c r="B33" s="136">
        <v>4</v>
      </c>
      <c r="C33" s="222" t="s">
        <v>329</v>
      </c>
      <c r="D33" s="78" t="s">
        <v>135</v>
      </c>
      <c r="E33" s="195"/>
      <c r="F33" s="380"/>
      <c r="G33" s="589"/>
      <c r="P33" s="588"/>
      <c r="AL33" s="385"/>
      <c r="AM33" s="385"/>
    </row>
    <row r="34" spans="1:39" s="121" customFormat="1">
      <c r="A34" s="122"/>
      <c r="B34" s="136">
        <v>5</v>
      </c>
      <c r="C34" s="222" t="s">
        <v>326</v>
      </c>
      <c r="D34" s="78" t="s">
        <v>135</v>
      </c>
      <c r="E34" s="195"/>
      <c r="F34" s="122"/>
      <c r="G34" s="589"/>
      <c r="P34" s="588"/>
      <c r="AL34" s="267"/>
      <c r="AM34" s="267"/>
    </row>
    <row r="35" spans="1:39" s="121" customFormat="1">
      <c r="A35" s="122"/>
      <c r="B35" s="136">
        <v>6</v>
      </c>
      <c r="C35" s="222" t="s">
        <v>327</v>
      </c>
      <c r="D35" s="78" t="s">
        <v>135</v>
      </c>
      <c r="E35" s="195"/>
      <c r="F35" s="122"/>
      <c r="G35" s="589"/>
      <c r="P35" s="588"/>
      <c r="AL35" s="267"/>
      <c r="AM35" s="267"/>
    </row>
    <row r="36" spans="1:39" s="121" customFormat="1">
      <c r="A36" s="122"/>
      <c r="B36" s="136">
        <v>7</v>
      </c>
      <c r="C36" s="222" t="s">
        <v>330</v>
      </c>
      <c r="D36" s="78" t="s">
        <v>116</v>
      </c>
      <c r="E36" s="195"/>
      <c r="F36" s="122"/>
      <c r="G36" s="589"/>
      <c r="P36" s="588"/>
      <c r="AL36" s="267"/>
      <c r="AM36" s="267"/>
    </row>
    <row r="37" spans="1:39" s="121" customFormat="1">
      <c r="A37" s="122"/>
      <c r="B37" s="136">
        <v>8</v>
      </c>
      <c r="C37" s="222" t="s">
        <v>331</v>
      </c>
      <c r="D37" s="78" t="s">
        <v>116</v>
      </c>
      <c r="E37" s="195"/>
      <c r="F37" s="122"/>
      <c r="G37" s="589"/>
      <c r="P37" s="588"/>
      <c r="AL37" s="267"/>
      <c r="AM37" s="267"/>
    </row>
    <row r="38" spans="1:39" s="121" customFormat="1">
      <c r="A38" s="122"/>
      <c r="B38" s="136">
        <v>9</v>
      </c>
      <c r="C38" s="222" t="s">
        <v>332</v>
      </c>
      <c r="D38" s="78" t="s">
        <v>121</v>
      </c>
      <c r="E38" s="195"/>
      <c r="F38" s="122"/>
      <c r="G38" s="589"/>
      <c r="H38" s="186"/>
      <c r="K38" s="122"/>
      <c r="L38" s="194"/>
      <c r="M38" s="264"/>
      <c r="N38" s="264"/>
      <c r="O38" s="264"/>
      <c r="P38" s="589"/>
      <c r="Q38" s="264"/>
      <c r="AL38" s="267"/>
      <c r="AM38" s="267"/>
    </row>
    <row r="39" spans="1:39" s="121" customFormat="1">
      <c r="A39" s="122"/>
      <c r="B39" s="136">
        <v>10</v>
      </c>
      <c r="C39" s="222" t="s">
        <v>333</v>
      </c>
      <c r="D39" s="78" t="s">
        <v>121</v>
      </c>
      <c r="E39" s="195"/>
      <c r="F39" s="122"/>
      <c r="G39" s="589"/>
      <c r="H39" s="186"/>
      <c r="K39" s="122"/>
      <c r="L39" s="138"/>
      <c r="M39" s="171"/>
      <c r="N39" s="260"/>
      <c r="O39" s="185"/>
      <c r="P39" s="593"/>
      <c r="Q39" s="185"/>
      <c r="R39" s="264"/>
      <c r="S39" s="264"/>
      <c r="T39" s="264"/>
      <c r="U39" s="264"/>
      <c r="V39" s="264"/>
      <c r="W39" s="260"/>
      <c r="X39" s="260"/>
      <c r="Y39" s="260"/>
      <c r="Z39" s="260"/>
      <c r="AA39" s="260"/>
      <c r="AB39" s="260"/>
      <c r="AL39" s="267"/>
      <c r="AM39" s="267"/>
    </row>
    <row r="40" spans="1:39" s="121" customFormat="1" ht="13.5">
      <c r="A40" s="122"/>
      <c r="B40" s="136">
        <v>11</v>
      </c>
      <c r="C40" s="222" t="s">
        <v>334</v>
      </c>
      <c r="D40" s="78" t="s">
        <v>120</v>
      </c>
      <c r="E40" s="195"/>
      <c r="F40" s="122"/>
      <c r="G40" s="589"/>
      <c r="H40" s="186"/>
      <c r="K40" s="122"/>
      <c r="L40" s="138"/>
      <c r="M40" s="171"/>
      <c r="N40" s="260"/>
      <c r="O40" s="260"/>
      <c r="P40" s="589"/>
      <c r="Q40" s="260"/>
      <c r="R40" s="185"/>
      <c r="S40" s="185"/>
      <c r="T40" s="185"/>
      <c r="U40" s="185"/>
      <c r="V40" s="260"/>
      <c r="W40" s="260"/>
      <c r="X40" s="260"/>
      <c r="Y40" s="260"/>
      <c r="Z40" s="260"/>
      <c r="AA40" s="260"/>
      <c r="AB40" s="260"/>
    </row>
    <row r="41" spans="1:39" s="121" customFormat="1" ht="13.5">
      <c r="A41" s="122"/>
      <c r="B41" s="136">
        <v>12</v>
      </c>
      <c r="C41" s="222" t="s">
        <v>325</v>
      </c>
      <c r="D41" s="78" t="s">
        <v>120</v>
      </c>
      <c r="E41" s="195"/>
      <c r="F41" s="122"/>
      <c r="G41" s="589"/>
      <c r="H41" s="186"/>
      <c r="K41" s="122"/>
      <c r="L41" s="122"/>
      <c r="M41" s="171"/>
      <c r="N41" s="260"/>
      <c r="O41" s="185"/>
      <c r="P41" s="593"/>
      <c r="Q41" s="185"/>
      <c r="R41" s="185"/>
      <c r="S41" s="185"/>
      <c r="T41" s="185"/>
      <c r="U41" s="185"/>
      <c r="V41" s="260"/>
      <c r="W41" s="260"/>
      <c r="X41" s="260"/>
      <c r="Y41" s="260"/>
      <c r="Z41" s="260"/>
      <c r="AA41" s="260"/>
      <c r="AB41" s="260"/>
    </row>
    <row r="42" spans="1:39" s="121" customFormat="1" ht="13.5">
      <c r="A42" s="122"/>
      <c r="B42" s="136">
        <v>13</v>
      </c>
      <c r="C42" s="222" t="s">
        <v>335</v>
      </c>
      <c r="D42" s="78" t="s">
        <v>161</v>
      </c>
      <c r="E42" s="195"/>
      <c r="F42" s="122"/>
      <c r="G42" s="589"/>
      <c r="H42" s="186"/>
      <c r="K42" s="122"/>
      <c r="L42" s="138"/>
      <c r="M42" s="171"/>
      <c r="N42" s="260"/>
      <c r="O42" s="260"/>
      <c r="P42" s="589"/>
      <c r="Q42" s="260"/>
      <c r="R42" s="185"/>
      <c r="S42" s="185"/>
      <c r="T42" s="185"/>
      <c r="U42" s="185"/>
      <c r="V42" s="260"/>
      <c r="W42" s="260"/>
      <c r="X42" s="260"/>
      <c r="Y42" s="260"/>
      <c r="Z42" s="260"/>
      <c r="AA42" s="260"/>
      <c r="AB42" s="260"/>
    </row>
    <row r="43" spans="1:39" s="121" customFormat="1" ht="13.5">
      <c r="A43" s="122"/>
      <c r="B43" s="136">
        <v>14</v>
      </c>
      <c r="C43" s="222" t="s">
        <v>336</v>
      </c>
      <c r="D43" s="78" t="s">
        <v>161</v>
      </c>
      <c r="E43" s="195"/>
      <c r="F43" s="122"/>
      <c r="G43" s="589"/>
      <c r="H43" s="186"/>
      <c r="K43" s="122"/>
      <c r="L43" s="122"/>
      <c r="M43" s="171"/>
      <c r="N43" s="260"/>
      <c r="O43" s="260"/>
      <c r="P43" s="589"/>
      <c r="Q43" s="260"/>
      <c r="R43" s="185"/>
      <c r="S43" s="185"/>
      <c r="T43" s="185"/>
      <c r="U43" s="185"/>
      <c r="V43" s="260"/>
      <c r="W43" s="260"/>
      <c r="X43" s="260"/>
      <c r="Y43" s="260"/>
      <c r="Z43" s="260"/>
      <c r="AA43" s="260"/>
      <c r="AB43" s="260"/>
    </row>
    <row r="44" spans="1:39" s="121" customFormat="1" ht="13.5">
      <c r="A44" s="122"/>
      <c r="B44" s="136">
        <v>15</v>
      </c>
      <c r="C44" s="222" t="s">
        <v>496</v>
      </c>
      <c r="D44" s="78" t="s">
        <v>91</v>
      </c>
      <c r="E44" s="321"/>
      <c r="F44" s="122"/>
      <c r="G44" s="589"/>
      <c r="H44" s="186"/>
      <c r="K44" s="122"/>
      <c r="L44" s="138"/>
      <c r="M44" s="171"/>
      <c r="N44" s="185"/>
      <c r="O44" s="185"/>
      <c r="P44" s="593"/>
      <c r="Q44" s="185"/>
      <c r="R44" s="260"/>
      <c r="S44" s="185"/>
      <c r="T44" s="185"/>
      <c r="U44" s="185"/>
      <c r="V44" s="260"/>
      <c r="W44" s="260"/>
      <c r="X44" s="260"/>
      <c r="Y44" s="260"/>
      <c r="Z44" s="260"/>
      <c r="AA44" s="260"/>
      <c r="AB44" s="260"/>
    </row>
    <row r="45" spans="1:39" s="121" customFormat="1" ht="13.5">
      <c r="A45" s="122"/>
      <c r="B45" s="136">
        <v>16</v>
      </c>
      <c r="C45" s="222" t="s">
        <v>497</v>
      </c>
      <c r="D45" s="78" t="s">
        <v>91</v>
      </c>
      <c r="E45" s="195"/>
      <c r="F45" s="122"/>
      <c r="G45" s="589"/>
      <c r="H45" s="186"/>
      <c r="K45" s="122"/>
      <c r="L45" s="138"/>
      <c r="M45" s="171"/>
      <c r="N45" s="260"/>
      <c r="O45" s="185"/>
      <c r="P45" s="593"/>
      <c r="Q45" s="185"/>
      <c r="R45" s="185"/>
      <c r="S45" s="185"/>
      <c r="T45" s="185"/>
      <c r="U45" s="185"/>
      <c r="V45" s="260"/>
      <c r="W45" s="260"/>
      <c r="X45" s="260"/>
      <c r="Y45" s="260"/>
      <c r="Z45" s="260"/>
      <c r="AA45" s="260"/>
      <c r="AB45" s="260"/>
    </row>
    <row r="46" spans="1:39" s="121" customFormat="1">
      <c r="A46" s="122"/>
      <c r="B46" s="136">
        <v>17</v>
      </c>
      <c r="C46" s="222" t="s">
        <v>319</v>
      </c>
      <c r="D46" s="78" t="s">
        <v>99</v>
      </c>
      <c r="E46" s="195"/>
      <c r="F46" s="122"/>
      <c r="G46" s="589"/>
      <c r="H46" s="186"/>
      <c r="K46" s="122"/>
      <c r="L46" s="138"/>
      <c r="M46" s="260"/>
      <c r="N46" s="260"/>
      <c r="O46" s="260"/>
      <c r="P46" s="589"/>
      <c r="Q46" s="270"/>
      <c r="R46" s="185"/>
      <c r="S46" s="185"/>
      <c r="T46" s="185"/>
      <c r="U46" s="185"/>
      <c r="V46" s="260"/>
      <c r="W46" s="260"/>
      <c r="X46" s="260"/>
      <c r="Y46" s="260"/>
      <c r="Z46" s="260"/>
      <c r="AA46" s="260"/>
      <c r="AB46" s="260"/>
    </row>
    <row r="47" spans="1:39" s="121" customFormat="1">
      <c r="A47" s="122"/>
      <c r="B47" s="136">
        <v>18</v>
      </c>
      <c r="C47" s="222" t="s">
        <v>320</v>
      </c>
      <c r="D47" s="78" t="s">
        <v>99</v>
      </c>
      <c r="E47" s="195"/>
      <c r="F47" s="122"/>
      <c r="G47" s="589"/>
      <c r="H47" s="186"/>
      <c r="K47" s="122"/>
      <c r="L47" s="138"/>
      <c r="M47" s="260"/>
      <c r="N47" s="260"/>
      <c r="O47" s="260"/>
      <c r="P47" s="589"/>
      <c r="Q47" s="264"/>
      <c r="R47" s="270"/>
      <c r="S47" s="260"/>
      <c r="T47" s="260"/>
      <c r="U47" s="260"/>
      <c r="V47" s="260"/>
      <c r="W47" s="260"/>
      <c r="X47" s="270"/>
      <c r="Y47" s="260"/>
      <c r="Z47" s="270"/>
      <c r="AA47" s="260"/>
      <c r="AB47" s="260"/>
    </row>
    <row r="48" spans="1:39" s="121" customFormat="1">
      <c r="A48" s="122"/>
      <c r="B48" s="136">
        <v>19</v>
      </c>
      <c r="C48" s="222" t="s">
        <v>323</v>
      </c>
      <c r="D48" s="78" t="s">
        <v>90</v>
      </c>
      <c r="E48" s="195"/>
      <c r="F48" s="122"/>
      <c r="G48" s="589"/>
      <c r="H48" s="186"/>
      <c r="K48" s="122"/>
      <c r="L48" s="138"/>
      <c r="M48" s="260"/>
      <c r="N48" s="260"/>
      <c r="O48" s="260"/>
      <c r="P48" s="589"/>
      <c r="Q48" s="264"/>
      <c r="R48" s="264"/>
      <c r="S48" s="260"/>
      <c r="T48" s="264"/>
      <c r="U48" s="260"/>
      <c r="V48" s="264"/>
      <c r="W48" s="260"/>
      <c r="X48" s="264"/>
      <c r="Y48" s="260"/>
      <c r="Z48" s="264"/>
      <c r="AA48" s="260"/>
      <c r="AB48" s="260"/>
    </row>
    <row r="49" spans="1:28" s="121" customFormat="1">
      <c r="A49" s="122"/>
      <c r="B49" s="136">
        <v>20</v>
      </c>
      <c r="C49" s="222" t="s">
        <v>322</v>
      </c>
      <c r="D49" s="78" t="s">
        <v>90</v>
      </c>
      <c r="E49" s="195"/>
      <c r="F49" s="122"/>
      <c r="G49" s="589"/>
      <c r="H49" s="186"/>
      <c r="K49" s="122"/>
      <c r="L49" s="138"/>
      <c r="M49" s="264"/>
      <c r="N49" s="264"/>
      <c r="O49" s="264"/>
      <c r="P49" s="589"/>
      <c r="Q49" s="264"/>
      <c r="R49" s="264"/>
      <c r="S49" s="260"/>
      <c r="T49" s="264"/>
      <c r="U49" s="264"/>
      <c r="V49" s="264"/>
      <c r="W49" s="260"/>
      <c r="X49" s="264"/>
      <c r="Y49" s="264"/>
      <c r="Z49" s="264"/>
      <c r="AA49" s="264"/>
      <c r="AB49" s="260"/>
    </row>
    <row r="50" spans="1:28" s="121" customFormat="1">
      <c r="A50" s="122"/>
      <c r="B50" s="136">
        <v>21</v>
      </c>
      <c r="C50" s="222" t="s">
        <v>321</v>
      </c>
      <c r="D50" s="78" t="s">
        <v>89</v>
      </c>
      <c r="E50" s="195"/>
      <c r="F50" s="122"/>
      <c r="G50" s="589"/>
      <c r="H50" s="316"/>
      <c r="I50" s="316"/>
      <c r="J50" s="316"/>
      <c r="K50" s="316"/>
      <c r="L50" s="316"/>
      <c r="M50" s="316"/>
      <c r="N50" s="316"/>
      <c r="O50" s="316"/>
      <c r="P50" s="589"/>
      <c r="Q50" s="316"/>
      <c r="R50" s="79"/>
      <c r="S50" s="316"/>
      <c r="T50" s="79"/>
      <c r="U50" s="316"/>
      <c r="V50" s="264"/>
      <c r="W50" s="264"/>
      <c r="X50" s="264"/>
      <c r="Y50" s="264"/>
      <c r="Z50" s="264"/>
      <c r="AA50" s="264"/>
      <c r="AB50" s="264"/>
    </row>
    <row r="51" spans="1:28" s="121" customFormat="1">
      <c r="A51" s="122"/>
      <c r="B51" s="136">
        <v>22</v>
      </c>
      <c r="C51" s="222" t="s">
        <v>337</v>
      </c>
      <c r="D51" s="78" t="s">
        <v>119</v>
      </c>
      <c r="E51" s="195"/>
      <c r="F51" s="122"/>
      <c r="G51" s="589"/>
      <c r="H51" s="316"/>
      <c r="I51" s="316"/>
      <c r="J51" s="316"/>
      <c r="K51" s="316"/>
      <c r="L51" s="316"/>
      <c r="M51" s="316"/>
      <c r="N51" s="316"/>
      <c r="O51" s="316"/>
      <c r="P51" s="589"/>
      <c r="Q51" s="316"/>
      <c r="R51" s="316"/>
      <c r="S51" s="316"/>
      <c r="T51" s="316"/>
      <c r="U51" s="316"/>
      <c r="V51" s="264"/>
      <c r="W51" s="264"/>
      <c r="X51" s="264"/>
      <c r="Y51" s="264"/>
      <c r="Z51" s="264"/>
      <c r="AA51" s="264"/>
      <c r="AB51" s="264"/>
    </row>
    <row r="52" spans="1:28" s="121" customFormat="1">
      <c r="A52" s="122"/>
      <c r="B52" s="136">
        <v>23</v>
      </c>
      <c r="C52" s="222" t="s">
        <v>338</v>
      </c>
      <c r="D52" s="78" t="s">
        <v>119</v>
      </c>
      <c r="E52" s="195"/>
      <c r="G52" s="588"/>
      <c r="H52" s="316"/>
      <c r="I52" s="316"/>
      <c r="J52" s="316"/>
      <c r="K52" s="316"/>
      <c r="L52" s="316"/>
      <c r="M52" s="316"/>
      <c r="N52" s="316"/>
      <c r="O52" s="316"/>
      <c r="P52" s="589"/>
      <c r="Q52" s="316"/>
      <c r="R52" s="316"/>
      <c r="S52" s="316"/>
      <c r="T52" s="316"/>
      <c r="U52" s="316"/>
      <c r="V52" s="264"/>
      <c r="W52" s="264"/>
      <c r="X52" s="264"/>
      <c r="Y52" s="264"/>
      <c r="Z52" s="264"/>
      <c r="AA52" s="264"/>
      <c r="AB52" s="264"/>
    </row>
    <row r="53" spans="1:28" s="121" customFormat="1" ht="13.5">
      <c r="A53" s="122"/>
      <c r="B53" s="136">
        <v>24</v>
      </c>
      <c r="C53" s="222" t="s">
        <v>339</v>
      </c>
      <c r="D53" s="78" t="s">
        <v>131</v>
      </c>
      <c r="E53" s="195"/>
      <c r="F53" s="31"/>
      <c r="G53" s="590"/>
      <c r="H53" s="316"/>
      <c r="I53" s="316"/>
      <c r="J53" s="316"/>
      <c r="K53" s="316"/>
      <c r="L53" s="316"/>
      <c r="M53" s="316"/>
      <c r="N53" s="316"/>
      <c r="O53" s="316"/>
      <c r="P53" s="589"/>
      <c r="Q53" s="316"/>
      <c r="R53" s="316"/>
      <c r="S53" s="316"/>
      <c r="T53" s="316"/>
      <c r="U53" s="316"/>
    </row>
    <row r="54" spans="1:28" s="121" customFormat="1" ht="13.5">
      <c r="A54" s="122"/>
      <c r="B54" s="136">
        <v>25</v>
      </c>
      <c r="C54" s="222" t="s">
        <v>340</v>
      </c>
      <c r="D54" s="78" t="s">
        <v>131</v>
      </c>
      <c r="E54" s="195"/>
      <c r="F54" s="31"/>
      <c r="G54" s="590"/>
      <c r="H54" s="31"/>
      <c r="K54" s="122"/>
      <c r="L54" s="138"/>
      <c r="M54" s="138"/>
      <c r="N54" s="122"/>
      <c r="O54" s="122"/>
      <c r="P54" s="589"/>
      <c r="Q54" s="186"/>
      <c r="R54" s="316"/>
      <c r="S54" s="316"/>
      <c r="T54" s="316"/>
      <c r="U54" s="316"/>
      <c r="V54" s="122"/>
    </row>
    <row r="55" spans="1:28" s="121" customFormat="1">
      <c r="A55" s="122"/>
      <c r="B55" s="136">
        <v>26</v>
      </c>
      <c r="C55" s="222" t="s">
        <v>341</v>
      </c>
      <c r="D55" s="78" t="s">
        <v>131</v>
      </c>
      <c r="E55" s="195"/>
      <c r="F55" s="31"/>
      <c r="G55" s="590"/>
      <c r="H55" s="31"/>
      <c r="K55" s="186"/>
      <c r="L55" s="193"/>
      <c r="M55" s="193"/>
      <c r="N55" s="186"/>
      <c r="O55" s="193"/>
      <c r="P55" s="594"/>
      <c r="Q55" s="193"/>
      <c r="R55" s="137"/>
      <c r="S55" s="137"/>
      <c r="T55" s="137"/>
      <c r="U55" s="137"/>
      <c r="V55" s="122"/>
    </row>
    <row r="56" spans="1:28" s="121" customFormat="1">
      <c r="A56" s="122"/>
      <c r="B56" s="136">
        <v>27</v>
      </c>
      <c r="C56" s="222" t="s">
        <v>342</v>
      </c>
      <c r="D56" s="78" t="s">
        <v>131</v>
      </c>
      <c r="E56" s="195"/>
      <c r="F56" s="31"/>
      <c r="G56" s="590"/>
      <c r="H56" s="31"/>
      <c r="K56" s="186"/>
      <c r="L56" s="194"/>
      <c r="M56" s="194"/>
      <c r="N56" s="186"/>
      <c r="O56" s="194"/>
      <c r="P56" s="595"/>
      <c r="Q56" s="194"/>
      <c r="R56" s="186"/>
      <c r="S56" s="193"/>
      <c r="T56" s="186"/>
      <c r="U56" s="193"/>
      <c r="V56" s="186"/>
      <c r="W56" s="186"/>
      <c r="X56" s="193"/>
      <c r="Y56" s="186"/>
      <c r="Z56" s="186"/>
    </row>
    <row r="57" spans="1:28" s="121" customFormat="1">
      <c r="A57" s="122"/>
      <c r="B57" s="136">
        <v>28</v>
      </c>
      <c r="C57" s="222" t="s">
        <v>343</v>
      </c>
      <c r="D57" s="78" t="s">
        <v>131</v>
      </c>
      <c r="E57" s="195"/>
      <c r="F57" s="31"/>
      <c r="G57" s="590"/>
      <c r="H57" s="31"/>
      <c r="K57" s="194"/>
      <c r="L57" s="194"/>
      <c r="M57" s="194"/>
      <c r="N57" s="194"/>
      <c r="O57" s="194"/>
      <c r="P57" s="595"/>
      <c r="Q57" s="194"/>
      <c r="R57" s="186"/>
      <c r="S57" s="194"/>
      <c r="T57" s="186"/>
      <c r="U57" s="194"/>
      <c r="V57" s="186"/>
      <c r="W57" s="186"/>
      <c r="X57" s="194"/>
      <c r="Y57" s="186"/>
      <c r="Z57" s="186"/>
    </row>
    <row r="58" spans="1:28" s="121" customFormat="1">
      <c r="A58" s="122"/>
      <c r="B58" s="136">
        <v>29</v>
      </c>
      <c r="C58" s="222" t="s">
        <v>344</v>
      </c>
      <c r="D58" s="78" t="s">
        <v>132</v>
      </c>
      <c r="E58" s="321"/>
      <c r="F58" s="31"/>
      <c r="G58" s="590"/>
      <c r="H58" s="31"/>
      <c r="K58" s="194"/>
      <c r="L58" s="194"/>
      <c r="M58" s="194"/>
      <c r="N58" s="194"/>
      <c r="O58" s="194"/>
      <c r="P58" s="595"/>
      <c r="Q58" s="194"/>
      <c r="R58" s="186"/>
      <c r="S58" s="194"/>
      <c r="T58" s="186"/>
      <c r="U58" s="194"/>
      <c r="V58" s="186"/>
      <c r="W58" s="186"/>
      <c r="X58" s="194"/>
      <c r="Y58" s="186"/>
      <c r="Z58" s="186"/>
    </row>
    <row r="59" spans="1:28" s="121" customFormat="1">
      <c r="A59" s="122"/>
      <c r="B59" s="136">
        <v>30</v>
      </c>
      <c r="C59" s="222" t="s">
        <v>345</v>
      </c>
      <c r="D59" s="78" t="s">
        <v>132</v>
      </c>
      <c r="E59" s="321"/>
      <c r="F59" s="31"/>
      <c r="G59" s="590"/>
      <c r="H59" s="31"/>
      <c r="K59" s="194"/>
      <c r="L59" s="194"/>
      <c r="M59" s="194"/>
      <c r="N59" s="194"/>
      <c r="O59" s="194"/>
      <c r="P59" s="595"/>
      <c r="Q59" s="194"/>
      <c r="R59" s="194"/>
      <c r="S59" s="194"/>
      <c r="T59" s="194"/>
      <c r="U59" s="194"/>
      <c r="V59" s="194"/>
      <c r="W59" s="194"/>
      <c r="X59" s="194"/>
      <c r="Y59" s="194"/>
      <c r="Z59" s="186"/>
    </row>
    <row r="60" spans="1:28" s="381" customFormat="1">
      <c r="A60" s="380"/>
      <c r="B60" s="136">
        <v>31</v>
      </c>
      <c r="C60" s="222" t="s">
        <v>347</v>
      </c>
      <c r="D60" s="78" t="s">
        <v>134</v>
      </c>
      <c r="E60" s="383"/>
      <c r="F60" s="31"/>
      <c r="G60" s="590"/>
      <c r="H60" s="31"/>
      <c r="K60" s="194"/>
      <c r="L60" s="194"/>
      <c r="M60" s="194"/>
      <c r="N60" s="194"/>
      <c r="O60" s="194"/>
      <c r="P60" s="595"/>
      <c r="Q60" s="194"/>
      <c r="R60" s="194"/>
      <c r="S60" s="194"/>
      <c r="T60" s="194"/>
      <c r="U60" s="194"/>
      <c r="V60" s="194"/>
      <c r="W60" s="194"/>
      <c r="X60" s="194"/>
      <c r="Y60" s="194"/>
      <c r="Z60" s="380"/>
    </row>
    <row r="61" spans="1:28" s="121" customFormat="1">
      <c r="A61" s="122"/>
      <c r="B61" s="136">
        <v>32</v>
      </c>
      <c r="C61" s="222" t="s">
        <v>346</v>
      </c>
      <c r="D61" s="78" t="s">
        <v>134</v>
      </c>
      <c r="E61" s="321"/>
      <c r="F61" s="31"/>
      <c r="G61" s="590"/>
      <c r="H61" s="31"/>
      <c r="K61" s="194"/>
      <c r="L61" s="194"/>
      <c r="M61" s="194"/>
      <c r="N61" s="194"/>
      <c r="O61" s="194"/>
      <c r="P61" s="595"/>
      <c r="Q61" s="194"/>
      <c r="R61" s="194"/>
      <c r="S61" s="194"/>
      <c r="T61" s="194"/>
      <c r="U61" s="194"/>
      <c r="V61" s="194"/>
      <c r="W61" s="194"/>
      <c r="X61" s="194"/>
      <c r="Y61" s="194"/>
      <c r="Z61" s="186"/>
    </row>
    <row r="62" spans="1:28" s="121" customFormat="1" ht="13.5">
      <c r="A62" s="122"/>
      <c r="B62" s="136">
        <v>33</v>
      </c>
      <c r="C62" s="222" t="s">
        <v>358</v>
      </c>
      <c r="D62" s="78" t="s">
        <v>118</v>
      </c>
      <c r="E62" s="196">
        <v>5</v>
      </c>
      <c r="F62" s="31"/>
      <c r="G62" s="590"/>
      <c r="H62" s="31"/>
      <c r="M62" s="34"/>
      <c r="N62" s="34"/>
      <c r="P62" s="588"/>
      <c r="Q62" s="187"/>
    </row>
    <row r="63" spans="1:28" s="121" customFormat="1" ht="13.5">
      <c r="A63" s="122"/>
      <c r="B63" s="136">
        <v>34</v>
      </c>
      <c r="C63" s="136" t="s">
        <v>349</v>
      </c>
      <c r="D63" s="200" t="s">
        <v>348</v>
      </c>
      <c r="E63" s="196"/>
      <c r="F63" s="31"/>
      <c r="G63" s="590"/>
      <c r="H63" s="31"/>
      <c r="M63" s="34"/>
      <c r="N63" s="34"/>
      <c r="P63" s="588"/>
      <c r="Q63" s="187"/>
    </row>
    <row r="64" spans="1:28" s="121" customFormat="1">
      <c r="A64" s="122"/>
      <c r="B64" s="136">
        <v>35</v>
      </c>
      <c r="C64" s="136" t="s">
        <v>350</v>
      </c>
      <c r="D64" s="200" t="s">
        <v>147</v>
      </c>
      <c r="E64" s="197"/>
      <c r="F64" s="31"/>
      <c r="G64" s="590"/>
      <c r="H64" s="31"/>
      <c r="M64" s="34"/>
      <c r="N64" s="34"/>
      <c r="P64" s="588"/>
      <c r="Q64" s="187"/>
    </row>
    <row r="65" spans="1:22" s="121" customFormat="1" ht="13.5">
      <c r="A65" s="122"/>
      <c r="B65" s="136">
        <v>36</v>
      </c>
      <c r="C65" s="136" t="s">
        <v>352</v>
      </c>
      <c r="D65" s="200" t="s">
        <v>351</v>
      </c>
      <c r="E65" s="321"/>
      <c r="F65" s="31"/>
      <c r="G65" s="590"/>
      <c r="H65" s="31"/>
      <c r="M65" s="34"/>
      <c r="N65" s="34"/>
      <c r="P65" s="588"/>
      <c r="Q65" s="187"/>
    </row>
    <row r="66" spans="1:22" s="121" customFormat="1" ht="13.5">
      <c r="A66" s="122"/>
      <c r="B66" s="136">
        <v>37</v>
      </c>
      <c r="C66" s="136" t="s">
        <v>353</v>
      </c>
      <c r="D66" s="200" t="s">
        <v>351</v>
      </c>
      <c r="E66" s="321"/>
      <c r="F66" s="31"/>
      <c r="G66" s="590"/>
      <c r="H66" s="31"/>
      <c r="M66" s="34"/>
      <c r="N66" s="34"/>
      <c r="P66" s="588"/>
      <c r="Q66" s="187"/>
    </row>
    <row r="67" spans="1:22" s="121" customFormat="1">
      <c r="A67" s="122"/>
      <c r="B67" s="136">
        <v>38</v>
      </c>
      <c r="C67" s="136" t="s">
        <v>354</v>
      </c>
      <c r="D67" s="200" t="s">
        <v>351</v>
      </c>
      <c r="E67" s="197"/>
      <c r="F67" s="32"/>
      <c r="G67" s="590"/>
      <c r="H67" s="32"/>
      <c r="I67" s="120"/>
      <c r="J67" s="120"/>
      <c r="K67" s="120"/>
      <c r="L67" s="120"/>
      <c r="M67" s="34"/>
      <c r="N67" s="34"/>
      <c r="O67" s="120"/>
      <c r="P67" s="588"/>
      <c r="Q67" s="189"/>
    </row>
    <row r="68" spans="1:22" s="381" customFormat="1">
      <c r="A68" s="380"/>
      <c r="B68" s="136">
        <v>39</v>
      </c>
      <c r="C68" s="136" t="s">
        <v>357</v>
      </c>
      <c r="D68" s="136" t="s">
        <v>355</v>
      </c>
      <c r="E68" s="197"/>
      <c r="F68" s="32"/>
      <c r="G68" s="590"/>
      <c r="H68" s="32"/>
      <c r="I68" s="382"/>
      <c r="J68" s="382"/>
      <c r="K68" s="382"/>
      <c r="L68" s="382"/>
      <c r="M68" s="318"/>
      <c r="N68" s="318"/>
      <c r="O68" s="382"/>
      <c r="P68" s="588"/>
      <c r="Q68" s="382"/>
    </row>
    <row r="69" spans="1:22">
      <c r="A69" s="122"/>
      <c r="B69" s="136">
        <v>40</v>
      </c>
      <c r="C69" s="136" t="s">
        <v>356</v>
      </c>
      <c r="D69" s="136" t="s">
        <v>355</v>
      </c>
      <c r="E69" s="197"/>
      <c r="F69" s="32"/>
      <c r="G69" s="590"/>
      <c r="H69" s="32"/>
      <c r="M69" s="34"/>
      <c r="N69" s="34"/>
      <c r="U69" s="120"/>
      <c r="V69" s="120"/>
    </row>
    <row r="70" spans="1:22">
      <c r="A70" s="122"/>
      <c r="B70" s="317">
        <f>SUM(B30:B69)</f>
        <v>820</v>
      </c>
      <c r="U70" s="120"/>
      <c r="V70" s="120"/>
    </row>
  </sheetData>
  <mergeCells count="1">
    <mergeCell ref="A1:O1"/>
  </mergeCells>
  <phoneticPr fontId="3"/>
  <conditionalFormatting sqref="F45:H45 I46:I49 F71:H65477 F1:H1 O3:Q4 I38:I44 C35 F30:G35 O15:Q16 F3:H4 I54:I66 O67:Q65477 F67:H69 O26:Q29 F5:G14 O5:P14 O17:P23 Q5:Q13 Q17:Q25 H5:H13 F15:H29">
    <cfRule type="cellIs" dxfId="1248" priority="11" stopIfTrue="1" operator="lessThanOrEqual">
      <formula>4</formula>
    </cfRule>
    <cfRule type="cellIs" dxfId="1247" priority="12" stopIfTrue="1" operator="between">
      <formula>5</formula>
      <formula>20</formula>
    </cfRule>
  </conditionalFormatting>
  <conditionalFormatting sqref="O24:P25">
    <cfRule type="cellIs" dxfId="1246" priority="1" stopIfTrue="1" operator="lessThanOrEqual">
      <formula>4</formula>
    </cfRule>
    <cfRule type="cellIs" dxfId="1245" priority="2" stopIfTrue="1" operator="between">
      <formula>5</formula>
      <formula>20</formula>
    </cfRule>
  </conditionalFormatting>
  <printOptions horizontalCentered="1" verticalCentered="1"/>
  <pageMargins left="0.35" right="0.28000000000000003" top="0.59055118110236227" bottom="0.59055118110236227" header="0.51181102362204722" footer="0.51181102362204722"/>
  <pageSetup paperSize="9" scale="95" orientation="portrait" horizontalDpi="4294967293" verticalDpi="4294967293" r:id="rId1"/>
  <headerFooter alignWithMargins="0"/>
  <rowBreaks count="1" manualBreakCount="1">
    <brk id="2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S95"/>
  <sheetViews>
    <sheetView workbookViewId="0">
      <selection activeCell="D99" sqref="D99"/>
    </sheetView>
  </sheetViews>
  <sheetFormatPr defaultColWidth="9" defaultRowHeight="13.5"/>
  <cols>
    <col min="1" max="1" width="3.625" style="124" customWidth="1"/>
    <col min="2" max="2" width="0.25" style="124" customWidth="1"/>
    <col min="3" max="3" width="9" style="124"/>
    <col min="4" max="4" width="11.75" style="124" bestFit="1" customWidth="1"/>
    <col min="5" max="5" width="6.5" style="33" customWidth="1"/>
    <col min="6" max="6" width="6.5" style="124" customWidth="1"/>
    <col min="7" max="7" width="6.5" style="588" customWidth="1"/>
    <col min="8" max="8" width="6.5" style="188" hidden="1" customWidth="1"/>
    <col min="9" max="9" width="2.875" style="124" customWidth="1"/>
    <col min="10" max="10" width="3.625" style="124" customWidth="1"/>
    <col min="11" max="11" width="0.375" style="124" customWidth="1"/>
    <col min="12" max="12" width="9" style="124"/>
    <col min="13" max="13" width="11.75" style="124" bestFit="1" customWidth="1"/>
    <col min="14" max="14" width="6.5" style="33" customWidth="1"/>
    <col min="15" max="15" width="6.5" style="124" customWidth="1"/>
    <col min="16" max="16" width="6.5" style="588" customWidth="1"/>
    <col min="17" max="17" width="6.5" style="188" hidden="1" customWidth="1"/>
    <col min="18" max="18" width="5" style="124" customWidth="1"/>
    <col min="19" max="19" width="3.375" style="124" customWidth="1"/>
    <col min="20" max="20" width="4.125" style="124" customWidth="1"/>
    <col min="21" max="22" width="5.875" style="124" customWidth="1"/>
    <col min="23" max="16384" width="9" style="124"/>
  </cols>
  <sheetData>
    <row r="1" spans="1:22" s="119" customFormat="1" ht="24" customHeight="1">
      <c r="A1" s="726" t="s">
        <v>155</v>
      </c>
      <c r="B1" s="732"/>
      <c r="C1" s="732"/>
      <c r="D1" s="732"/>
      <c r="E1" s="732"/>
      <c r="F1" s="732"/>
      <c r="G1" s="732"/>
      <c r="H1" s="732"/>
      <c r="I1" s="732"/>
      <c r="J1" s="732"/>
      <c r="K1" s="732"/>
      <c r="L1" s="732"/>
      <c r="M1" s="732"/>
      <c r="N1" s="732"/>
      <c r="O1" s="732"/>
      <c r="P1" s="585"/>
      <c r="Q1" s="184"/>
      <c r="R1" s="22"/>
      <c r="S1" s="22"/>
      <c r="T1" s="22"/>
    </row>
    <row r="2" spans="1:22" s="256" customFormat="1" ht="24" customHeight="1">
      <c r="A2" s="258"/>
      <c r="B2" s="259"/>
      <c r="C2" s="126" t="s">
        <v>282</v>
      </c>
      <c r="D2" s="126"/>
      <c r="E2" s="226" t="s">
        <v>239</v>
      </c>
      <c r="F2" s="126"/>
      <c r="G2" s="585"/>
      <c r="H2" s="126"/>
      <c r="I2" s="126"/>
      <c r="J2" s="126"/>
      <c r="K2" s="126"/>
      <c r="L2" s="126" t="s">
        <v>283</v>
      </c>
      <c r="M2" s="259"/>
      <c r="N2" s="226" t="s">
        <v>242</v>
      </c>
      <c r="O2" s="259"/>
      <c r="P2" s="585"/>
      <c r="Q2" s="259"/>
      <c r="R2" s="22"/>
      <c r="S2" s="22"/>
      <c r="T2" s="22"/>
    </row>
    <row r="3" spans="1:22" s="129" customFormat="1" ht="24" customHeight="1">
      <c r="A3" s="44" t="s">
        <v>299</v>
      </c>
      <c r="B3" s="44" t="s">
        <v>95</v>
      </c>
      <c r="C3" s="44" t="s">
        <v>0</v>
      </c>
      <c r="D3" s="44" t="s">
        <v>1</v>
      </c>
      <c r="E3" s="45" t="s">
        <v>4</v>
      </c>
      <c r="F3" s="44" t="s">
        <v>3</v>
      </c>
      <c r="G3" s="393"/>
      <c r="H3" s="433"/>
      <c r="I3" s="120"/>
      <c r="J3" s="44" t="s">
        <v>605</v>
      </c>
      <c r="K3" s="44" t="s">
        <v>96</v>
      </c>
      <c r="L3" s="44" t="s">
        <v>0</v>
      </c>
      <c r="M3" s="44" t="s">
        <v>1</v>
      </c>
      <c r="N3" s="45" t="s">
        <v>4</v>
      </c>
      <c r="O3" s="44" t="s">
        <v>3</v>
      </c>
      <c r="P3" s="393"/>
      <c r="Q3" s="433"/>
    </row>
    <row r="4" spans="1:22" s="129" customFormat="1" ht="24" customHeight="1">
      <c r="A4" s="44">
        <v>1</v>
      </c>
      <c r="B4" s="46">
        <v>1</v>
      </c>
      <c r="C4" s="46" t="str">
        <f>IF(B4&lt;&gt;"",VLOOKUP(B4,$B$36:$E$81,2),"")</f>
        <v>堀</v>
      </c>
      <c r="D4" s="130" t="str">
        <f>IF(B4&lt;&gt;"",VLOOKUP(B4,$B$36:$E$81,3),"")</f>
        <v>拓大紅陵</v>
      </c>
      <c r="E4" s="376">
        <v>19.8</v>
      </c>
      <c r="F4" s="46">
        <f>IFERROR(RANK(E4,E$4:E$15),"")</f>
        <v>2</v>
      </c>
      <c r="G4" s="584" t="s">
        <v>636</v>
      </c>
      <c r="H4" s="434" t="str">
        <f>A$3&amp;F4</f>
        <v>A2</v>
      </c>
      <c r="I4" s="34"/>
      <c r="J4" s="44">
        <v>24</v>
      </c>
      <c r="K4" s="46">
        <v>16</v>
      </c>
      <c r="L4" s="46" t="str">
        <f>IF(K4&lt;&gt;"",VLOOKUP(K4,$B$36:$E$81,2),"")</f>
        <v>原</v>
      </c>
      <c r="M4" s="130" t="str">
        <f>IF(K4&lt;&gt;"",VLOOKUP(K4,$B$36:$E$81,3),"")</f>
        <v>成東</v>
      </c>
      <c r="N4" s="376">
        <v>18.5</v>
      </c>
      <c r="O4" s="46">
        <f>IFERROR(RANK(N4,N$4:N$15),"")</f>
        <v>10</v>
      </c>
      <c r="P4" s="584" t="s">
        <v>649</v>
      </c>
      <c r="Q4" s="434" t="str">
        <f>J$3&amp;O4</f>
        <v>C10</v>
      </c>
      <c r="R4" s="178"/>
      <c r="S4" s="131"/>
      <c r="T4" s="131"/>
      <c r="U4" s="177"/>
      <c r="V4" s="131"/>
    </row>
    <row r="5" spans="1:22" s="129" customFormat="1" ht="24" customHeight="1">
      <c r="A5" s="44">
        <v>2</v>
      </c>
      <c r="B5" s="46">
        <v>27</v>
      </c>
      <c r="C5" s="46" t="str">
        <f t="shared" ref="C5:C15" si="0">IF(B5&lt;&gt;"",VLOOKUP(B5,$B$36:$E$81,2),"")</f>
        <v>本戸</v>
      </c>
      <c r="D5" s="130" t="str">
        <f t="shared" ref="D5:D15" si="1">IF(B5&lt;&gt;"",VLOOKUP(B5,$B$36:$E$81,3),"")</f>
        <v>船橋東</v>
      </c>
      <c r="E5" s="376">
        <v>18.899999999999999</v>
      </c>
      <c r="F5" s="46">
        <f t="shared" ref="F5:F15" si="2">IFERROR(RANK(E5,E$4:E$15),"")</f>
        <v>9</v>
      </c>
      <c r="G5" s="584" t="s">
        <v>637</v>
      </c>
      <c r="H5" s="434" t="str">
        <f t="shared" ref="H5:H15" si="3">A$3&amp;F5</f>
        <v>A9</v>
      </c>
      <c r="I5" s="318"/>
      <c r="J5" s="44">
        <v>25</v>
      </c>
      <c r="K5" s="46">
        <v>17</v>
      </c>
      <c r="L5" s="46" t="str">
        <f t="shared" ref="L5:L15" si="4">IF(K5&lt;&gt;"",VLOOKUP(K5,$B$36:$E$81,2),"")</f>
        <v>中村</v>
      </c>
      <c r="M5" s="130" t="str">
        <f t="shared" ref="M5:M15" si="5">IF(K5&lt;&gt;"",VLOOKUP(K5,$B$36:$E$81,3),"")</f>
        <v>東金商業</v>
      </c>
      <c r="N5" s="376">
        <v>19.2</v>
      </c>
      <c r="O5" s="46">
        <f t="shared" ref="O5:O14" si="6">IFERROR(RANK(N5,N$4:N$15),"")</f>
        <v>7</v>
      </c>
      <c r="P5" s="584" t="s">
        <v>641</v>
      </c>
      <c r="Q5" s="434" t="str">
        <f t="shared" ref="Q5:Q15" si="7">J$3&amp;O5</f>
        <v>C7</v>
      </c>
      <c r="R5" s="178"/>
      <c r="S5" s="131"/>
      <c r="T5" s="131"/>
      <c r="U5" s="139"/>
      <c r="V5" s="131"/>
    </row>
    <row r="6" spans="1:22" s="129" customFormat="1" ht="24" customHeight="1">
      <c r="A6" s="44">
        <v>3</v>
      </c>
      <c r="B6" s="46">
        <v>12</v>
      </c>
      <c r="C6" s="46" t="str">
        <f t="shared" si="0"/>
        <v>中島</v>
      </c>
      <c r="D6" s="130" t="str">
        <f t="shared" si="1"/>
        <v>茂原樟陽</v>
      </c>
      <c r="E6" s="376">
        <v>19.100000000000001</v>
      </c>
      <c r="F6" s="46">
        <f t="shared" si="2"/>
        <v>7</v>
      </c>
      <c r="G6" s="584" t="s">
        <v>640</v>
      </c>
      <c r="H6" s="434" t="str">
        <f t="shared" si="3"/>
        <v>A7</v>
      </c>
      <c r="I6" s="318"/>
      <c r="J6" s="354">
        <v>26</v>
      </c>
      <c r="K6" s="46">
        <v>34</v>
      </c>
      <c r="L6" s="46" t="str">
        <f t="shared" si="4"/>
        <v>宍倉</v>
      </c>
      <c r="M6" s="130" t="str">
        <f t="shared" si="5"/>
        <v>敬愛学園</v>
      </c>
      <c r="N6" s="376">
        <v>19.55</v>
      </c>
      <c r="O6" s="46">
        <f t="shared" si="6"/>
        <v>5</v>
      </c>
      <c r="P6" s="584" t="s">
        <v>651</v>
      </c>
      <c r="Q6" s="434" t="str">
        <f t="shared" si="7"/>
        <v>C5</v>
      </c>
      <c r="R6" s="178"/>
      <c r="S6" s="131"/>
      <c r="T6" s="140"/>
      <c r="U6" s="139"/>
      <c r="V6" s="131"/>
    </row>
    <row r="7" spans="1:22" s="129" customFormat="1" ht="24" customHeight="1">
      <c r="A7" s="44">
        <v>4</v>
      </c>
      <c r="B7" s="46">
        <v>46</v>
      </c>
      <c r="C7" s="46" t="str">
        <f t="shared" si="0"/>
        <v>吾妻</v>
      </c>
      <c r="D7" s="130" t="str">
        <f t="shared" si="1"/>
        <v>清水</v>
      </c>
      <c r="E7" s="376">
        <v>19.05</v>
      </c>
      <c r="F7" s="46">
        <f t="shared" si="2"/>
        <v>8</v>
      </c>
      <c r="G7" s="584" t="s">
        <v>641</v>
      </c>
      <c r="H7" s="434" t="str">
        <f t="shared" si="3"/>
        <v>A8</v>
      </c>
      <c r="I7" s="318"/>
      <c r="J7" s="354">
        <v>27</v>
      </c>
      <c r="K7" s="46">
        <v>15</v>
      </c>
      <c r="L7" s="46" t="str">
        <f t="shared" si="4"/>
        <v>林</v>
      </c>
      <c r="M7" s="130" t="str">
        <f t="shared" si="5"/>
        <v>東金</v>
      </c>
      <c r="N7" s="376">
        <v>19.399999999999999</v>
      </c>
      <c r="O7" s="46">
        <f t="shared" si="6"/>
        <v>6</v>
      </c>
      <c r="P7" s="584" t="s">
        <v>626</v>
      </c>
      <c r="Q7" s="434" t="str">
        <f t="shared" si="7"/>
        <v>C6</v>
      </c>
      <c r="R7" s="178"/>
      <c r="S7" s="131"/>
      <c r="T7" s="131"/>
      <c r="U7" s="139"/>
      <c r="V7" s="131"/>
    </row>
    <row r="8" spans="1:22" s="129" customFormat="1" ht="24" customHeight="1">
      <c r="A8" s="44">
        <v>5</v>
      </c>
      <c r="B8" s="46">
        <v>18</v>
      </c>
      <c r="C8" s="46" t="str">
        <f t="shared" si="0"/>
        <v>實川</v>
      </c>
      <c r="D8" s="130" t="str">
        <f t="shared" si="1"/>
        <v>東金商業</v>
      </c>
      <c r="E8" s="376">
        <v>18.8</v>
      </c>
      <c r="F8" s="46">
        <f t="shared" si="2"/>
        <v>11</v>
      </c>
      <c r="G8" s="584" t="s">
        <v>619</v>
      </c>
      <c r="H8" s="434" t="str">
        <f t="shared" si="3"/>
        <v>A11</v>
      </c>
      <c r="I8" s="318"/>
      <c r="J8" s="354">
        <v>28</v>
      </c>
      <c r="K8" s="46">
        <v>39</v>
      </c>
      <c r="L8" s="46" t="str">
        <f t="shared" si="4"/>
        <v>桑田</v>
      </c>
      <c r="M8" s="130" t="str">
        <f t="shared" si="5"/>
        <v>千葉南</v>
      </c>
      <c r="N8" s="376">
        <v>18.75</v>
      </c>
      <c r="O8" s="46">
        <f t="shared" si="6"/>
        <v>9</v>
      </c>
      <c r="P8" s="584" t="s">
        <v>637</v>
      </c>
      <c r="Q8" s="434" t="str">
        <f t="shared" si="7"/>
        <v>C9</v>
      </c>
      <c r="R8" s="178"/>
      <c r="S8" s="131"/>
      <c r="T8" s="131"/>
      <c r="U8" s="139"/>
      <c r="V8" s="131"/>
    </row>
    <row r="9" spans="1:22" s="129" customFormat="1" ht="24" customHeight="1">
      <c r="A9" s="44">
        <v>6</v>
      </c>
      <c r="B9" s="46">
        <v>10</v>
      </c>
      <c r="C9" s="46" t="str">
        <f t="shared" si="0"/>
        <v>金澤</v>
      </c>
      <c r="D9" s="130" t="str">
        <f t="shared" si="1"/>
        <v>長生</v>
      </c>
      <c r="E9" s="376">
        <v>19.2</v>
      </c>
      <c r="F9" s="46">
        <f t="shared" si="2"/>
        <v>5</v>
      </c>
      <c r="G9" s="584" t="s">
        <v>626</v>
      </c>
      <c r="H9" s="434" t="str">
        <f t="shared" si="3"/>
        <v>A5</v>
      </c>
      <c r="I9" s="318"/>
      <c r="J9" s="354">
        <v>29</v>
      </c>
      <c r="K9" s="46">
        <v>11</v>
      </c>
      <c r="L9" s="46" t="str">
        <f t="shared" si="4"/>
        <v>長友</v>
      </c>
      <c r="M9" s="130" t="str">
        <f t="shared" si="5"/>
        <v>長生</v>
      </c>
      <c r="N9" s="376">
        <v>18.5</v>
      </c>
      <c r="O9" s="46">
        <f t="shared" si="6"/>
        <v>10</v>
      </c>
      <c r="P9" s="584" t="s">
        <v>626</v>
      </c>
      <c r="Q9" s="434" t="str">
        <f t="shared" si="7"/>
        <v>C10</v>
      </c>
      <c r="R9" s="178"/>
      <c r="S9" s="131"/>
      <c r="T9" s="131"/>
      <c r="U9" s="139"/>
      <c r="V9" s="131"/>
    </row>
    <row r="10" spans="1:22" s="129" customFormat="1" ht="24" customHeight="1">
      <c r="A10" s="44">
        <v>7</v>
      </c>
      <c r="B10" s="46">
        <v>33</v>
      </c>
      <c r="C10" s="46" t="str">
        <f t="shared" si="0"/>
        <v>本田</v>
      </c>
      <c r="D10" s="130" t="str">
        <f t="shared" si="1"/>
        <v>渋谷幕張</v>
      </c>
      <c r="E10" s="376">
        <v>19.5</v>
      </c>
      <c r="F10" s="46">
        <f t="shared" si="2"/>
        <v>4</v>
      </c>
      <c r="G10" s="584" t="s">
        <v>642</v>
      </c>
      <c r="H10" s="434" t="str">
        <f t="shared" si="3"/>
        <v>A4</v>
      </c>
      <c r="I10" s="318"/>
      <c r="J10" s="354">
        <v>30</v>
      </c>
      <c r="K10" s="46">
        <v>26</v>
      </c>
      <c r="L10" s="46" t="str">
        <f t="shared" si="4"/>
        <v>高子</v>
      </c>
      <c r="M10" s="130" t="str">
        <f t="shared" si="5"/>
        <v>船橋東</v>
      </c>
      <c r="N10" s="376">
        <v>19.100000000000001</v>
      </c>
      <c r="O10" s="46">
        <f t="shared" si="6"/>
        <v>8</v>
      </c>
      <c r="P10" s="584" t="s">
        <v>618</v>
      </c>
      <c r="Q10" s="434" t="str">
        <f t="shared" si="7"/>
        <v>C8</v>
      </c>
      <c r="R10" s="178"/>
      <c r="S10" s="131"/>
      <c r="T10" s="131"/>
      <c r="U10" s="139"/>
      <c r="V10" s="131"/>
    </row>
    <row r="11" spans="1:22" s="129" customFormat="1" ht="24" customHeight="1">
      <c r="A11" s="44">
        <v>8</v>
      </c>
      <c r="B11" s="46">
        <v>9</v>
      </c>
      <c r="C11" s="46" t="str">
        <f t="shared" si="0"/>
        <v>須賀田</v>
      </c>
      <c r="D11" s="130" t="str">
        <f t="shared" si="1"/>
        <v>木更津総合</v>
      </c>
      <c r="E11" s="376">
        <v>19.649999999999999</v>
      </c>
      <c r="F11" s="46">
        <f t="shared" si="2"/>
        <v>3</v>
      </c>
      <c r="G11" s="584" t="s">
        <v>643</v>
      </c>
      <c r="H11" s="434" t="str">
        <f t="shared" si="3"/>
        <v>A3</v>
      </c>
      <c r="I11" s="318"/>
      <c r="J11" s="354">
        <v>31</v>
      </c>
      <c r="K11" s="46">
        <v>35</v>
      </c>
      <c r="L11" s="46" t="str">
        <f t="shared" si="4"/>
        <v>雑賀</v>
      </c>
      <c r="M11" s="130" t="str">
        <f t="shared" si="5"/>
        <v>敬愛学園</v>
      </c>
      <c r="N11" s="376">
        <v>19.8</v>
      </c>
      <c r="O11" s="46">
        <f t="shared" si="6"/>
        <v>1</v>
      </c>
      <c r="P11" s="584" t="s">
        <v>620</v>
      </c>
      <c r="Q11" s="434" t="str">
        <f t="shared" si="7"/>
        <v>C1</v>
      </c>
      <c r="R11" s="178"/>
      <c r="S11" s="131"/>
      <c r="T11" s="131"/>
      <c r="U11" s="139"/>
      <c r="V11" s="131"/>
    </row>
    <row r="12" spans="1:22" s="129" customFormat="1" ht="24" customHeight="1">
      <c r="A12" s="44">
        <v>9</v>
      </c>
      <c r="B12" s="46">
        <v>21</v>
      </c>
      <c r="C12" s="46" t="str">
        <f t="shared" si="0"/>
        <v>京相</v>
      </c>
      <c r="D12" s="130" t="str">
        <f t="shared" si="1"/>
        <v>成田</v>
      </c>
      <c r="E12" s="376">
        <v>18.8</v>
      </c>
      <c r="F12" s="46">
        <v>12</v>
      </c>
      <c r="G12" s="584" t="s">
        <v>639</v>
      </c>
      <c r="H12" s="434" t="str">
        <f t="shared" si="3"/>
        <v>A12</v>
      </c>
      <c r="I12" s="318"/>
      <c r="J12" s="354">
        <v>32</v>
      </c>
      <c r="K12" s="46">
        <v>25</v>
      </c>
      <c r="L12" s="46" t="str">
        <f t="shared" si="4"/>
        <v>平野</v>
      </c>
      <c r="M12" s="130" t="str">
        <f t="shared" si="5"/>
        <v>市立銚子</v>
      </c>
      <c r="N12" s="376">
        <v>19.649999999999999</v>
      </c>
      <c r="O12" s="46">
        <f t="shared" si="6"/>
        <v>4</v>
      </c>
      <c r="P12" s="584" t="s">
        <v>613</v>
      </c>
      <c r="Q12" s="434" t="str">
        <f t="shared" si="7"/>
        <v>C4</v>
      </c>
      <c r="R12" s="178"/>
      <c r="S12" s="131"/>
      <c r="T12" s="131"/>
      <c r="U12" s="131"/>
      <c r="V12" s="131"/>
    </row>
    <row r="13" spans="1:22" s="129" customFormat="1" ht="24" customHeight="1">
      <c r="A13" s="44">
        <v>10</v>
      </c>
      <c r="B13" s="46">
        <v>36</v>
      </c>
      <c r="C13" s="46" t="str">
        <f t="shared" si="0"/>
        <v>小神</v>
      </c>
      <c r="D13" s="130" t="str">
        <f t="shared" si="1"/>
        <v>敬愛学園</v>
      </c>
      <c r="E13" s="376">
        <v>19.2</v>
      </c>
      <c r="F13" s="46">
        <f t="shared" si="2"/>
        <v>5</v>
      </c>
      <c r="G13" s="584" t="s">
        <v>644</v>
      </c>
      <c r="H13" s="434" t="str">
        <f t="shared" si="3"/>
        <v>A5</v>
      </c>
      <c r="I13" s="318"/>
      <c r="J13" s="354">
        <v>33</v>
      </c>
      <c r="K13" s="46">
        <v>44</v>
      </c>
      <c r="L13" s="46" t="str">
        <f t="shared" si="4"/>
        <v>山口</v>
      </c>
      <c r="M13" s="130" t="str">
        <f t="shared" si="5"/>
        <v>西武台</v>
      </c>
      <c r="N13" s="376">
        <v>18.5</v>
      </c>
      <c r="O13" s="46">
        <f t="shared" si="6"/>
        <v>10</v>
      </c>
      <c r="P13" s="584" t="s">
        <v>639</v>
      </c>
      <c r="Q13" s="434" t="str">
        <f t="shared" si="7"/>
        <v>C10</v>
      </c>
      <c r="R13" s="178"/>
      <c r="S13" s="131"/>
      <c r="T13" s="131"/>
      <c r="U13" s="131"/>
      <c r="V13" s="131"/>
    </row>
    <row r="14" spans="1:22" s="129" customFormat="1" ht="24" customHeight="1">
      <c r="A14" s="44">
        <v>11</v>
      </c>
      <c r="B14" s="132">
        <v>19</v>
      </c>
      <c r="C14" s="46" t="str">
        <f t="shared" si="0"/>
        <v>福井</v>
      </c>
      <c r="D14" s="130" t="str">
        <f t="shared" si="1"/>
        <v>成東</v>
      </c>
      <c r="E14" s="379">
        <v>18.899999999999999</v>
      </c>
      <c r="F14" s="46">
        <f t="shared" si="2"/>
        <v>9</v>
      </c>
      <c r="G14" s="584" t="s">
        <v>645</v>
      </c>
      <c r="H14" s="434" t="str">
        <f t="shared" si="3"/>
        <v>A9</v>
      </c>
      <c r="I14" s="318"/>
      <c r="J14" s="354">
        <v>34</v>
      </c>
      <c r="K14" s="356">
        <v>2</v>
      </c>
      <c r="L14" s="46" t="str">
        <f t="shared" si="4"/>
        <v>地曳</v>
      </c>
      <c r="M14" s="130" t="str">
        <f t="shared" si="5"/>
        <v>拓大紅陵</v>
      </c>
      <c r="N14" s="377">
        <v>19.75</v>
      </c>
      <c r="O14" s="46">
        <f t="shared" si="6"/>
        <v>3</v>
      </c>
      <c r="P14" s="584" t="s">
        <v>650</v>
      </c>
      <c r="Q14" s="434" t="str">
        <f t="shared" si="7"/>
        <v>C3</v>
      </c>
      <c r="R14" s="178"/>
      <c r="S14" s="131"/>
      <c r="T14" s="131"/>
      <c r="U14" s="131"/>
      <c r="V14" s="131"/>
    </row>
    <row r="15" spans="1:22" s="129" customFormat="1" ht="24" customHeight="1">
      <c r="A15" s="354">
        <v>12</v>
      </c>
      <c r="B15" s="132">
        <v>30</v>
      </c>
      <c r="C15" s="46" t="str">
        <f t="shared" si="0"/>
        <v>池田</v>
      </c>
      <c r="D15" s="130" t="str">
        <f t="shared" si="1"/>
        <v>秀明八千代</v>
      </c>
      <c r="E15" s="379">
        <v>20.149999999999999</v>
      </c>
      <c r="F15" s="46">
        <f t="shared" si="2"/>
        <v>1</v>
      </c>
      <c r="G15" s="584" t="s">
        <v>611</v>
      </c>
      <c r="H15" s="434" t="str">
        <f t="shared" si="3"/>
        <v>A1</v>
      </c>
      <c r="I15" s="318"/>
      <c r="J15" s="354">
        <v>35</v>
      </c>
      <c r="K15" s="46">
        <v>31</v>
      </c>
      <c r="L15" s="46" t="str">
        <f t="shared" si="4"/>
        <v>秋葉</v>
      </c>
      <c r="M15" s="130" t="str">
        <f t="shared" si="5"/>
        <v>秀明八千代</v>
      </c>
      <c r="N15" s="376">
        <v>19.8</v>
      </c>
      <c r="O15" s="46">
        <v>2</v>
      </c>
      <c r="P15" s="584" t="s">
        <v>611</v>
      </c>
      <c r="Q15" s="434" t="str">
        <f t="shared" si="7"/>
        <v>C2</v>
      </c>
      <c r="R15" s="178"/>
      <c r="S15" s="131"/>
      <c r="T15" s="131"/>
      <c r="U15" s="131"/>
      <c r="V15" s="131"/>
    </row>
    <row r="16" spans="1:22" s="129" customFormat="1" ht="24.75" customHeight="1">
      <c r="A16" s="264"/>
      <c r="B16" s="134"/>
      <c r="C16" s="56"/>
      <c r="D16" s="56"/>
      <c r="E16" s="139"/>
      <c r="F16" s="264"/>
      <c r="G16" s="589"/>
      <c r="H16" s="435"/>
      <c r="I16" s="34"/>
      <c r="J16" s="264"/>
      <c r="K16" s="131"/>
      <c r="L16" s="56"/>
      <c r="M16" s="56"/>
      <c r="N16" s="276"/>
      <c r="O16" s="131"/>
      <c r="P16" s="589"/>
      <c r="Q16" s="435"/>
      <c r="S16" s="131"/>
      <c r="T16" s="131"/>
      <c r="U16" s="131"/>
      <c r="V16" s="131"/>
    </row>
    <row r="17" spans="1:22" s="129" customFormat="1" ht="24" customHeight="1">
      <c r="C17" s="314" t="s">
        <v>280</v>
      </c>
      <c r="E17" s="226" t="s">
        <v>241</v>
      </c>
      <c r="F17" s="314"/>
      <c r="G17" s="588"/>
      <c r="H17" s="436"/>
      <c r="I17" s="314"/>
      <c r="J17" s="314"/>
      <c r="K17" s="314"/>
      <c r="L17" s="314" t="s">
        <v>281</v>
      </c>
      <c r="N17" s="226" t="s">
        <v>244</v>
      </c>
      <c r="P17" s="588"/>
      <c r="Q17" s="438"/>
      <c r="S17" s="131"/>
      <c r="T17" s="131"/>
      <c r="U17" s="131"/>
      <c r="V17" s="131"/>
    </row>
    <row r="18" spans="1:22" s="129" customFormat="1" ht="24" customHeight="1">
      <c r="A18" s="44" t="s">
        <v>606</v>
      </c>
      <c r="B18" s="44" t="s">
        <v>96</v>
      </c>
      <c r="C18" s="44" t="s">
        <v>0</v>
      </c>
      <c r="D18" s="44" t="s">
        <v>1</v>
      </c>
      <c r="E18" s="45" t="s">
        <v>4</v>
      </c>
      <c r="F18" s="44" t="s">
        <v>3</v>
      </c>
      <c r="G18" s="393"/>
      <c r="H18" s="437"/>
      <c r="I18" s="123"/>
      <c r="J18" s="44" t="s">
        <v>607</v>
      </c>
      <c r="K18" s="44" t="s">
        <v>96</v>
      </c>
      <c r="L18" s="44" t="s">
        <v>0</v>
      </c>
      <c r="M18" s="44" t="s">
        <v>1</v>
      </c>
      <c r="N18" s="45" t="s">
        <v>4</v>
      </c>
      <c r="O18" s="44" t="s">
        <v>3</v>
      </c>
      <c r="P18" s="393"/>
      <c r="Q18" s="433"/>
      <c r="S18" s="131"/>
      <c r="T18" s="131"/>
      <c r="U18" s="131"/>
      <c r="V18" s="131"/>
    </row>
    <row r="19" spans="1:22" s="129" customFormat="1" ht="24" customHeight="1">
      <c r="A19" s="44">
        <v>13</v>
      </c>
      <c r="B19" s="46">
        <v>24</v>
      </c>
      <c r="C19" s="46" t="str">
        <f>IF(B19&lt;&gt;"",VLOOKUP(B19,$B$36:$E$81,2),"")</f>
        <v>菅谷</v>
      </c>
      <c r="D19" s="130" t="str">
        <f>IF(B19&lt;&gt;"",VLOOKUP(B19,$B$36:$E$81,3),"")</f>
        <v>市立銚子</v>
      </c>
      <c r="E19" s="376">
        <v>18.899999999999999</v>
      </c>
      <c r="F19" s="46">
        <f>IFERROR(RANK(E19,E$19:E$29),"")</f>
        <v>9</v>
      </c>
      <c r="G19" s="584" t="s">
        <v>613</v>
      </c>
      <c r="H19" s="434" t="s">
        <v>635</v>
      </c>
      <c r="I19" s="34"/>
      <c r="J19" s="312">
        <v>36</v>
      </c>
      <c r="K19" s="46">
        <v>22</v>
      </c>
      <c r="L19" s="46" t="str">
        <f>IF(K19&lt;&gt;"",VLOOKUP(K19,$B$36:$E$81,2),"")</f>
        <v>宮本</v>
      </c>
      <c r="M19" s="130" t="str">
        <f>IF(K19&lt;&gt;"",VLOOKUP(K19,$B$36:$E$81,3),"")</f>
        <v>佐原</v>
      </c>
      <c r="N19" s="376">
        <v>19.100000000000001</v>
      </c>
      <c r="O19" s="46">
        <f>IFERROR(RANK(N19,N$19:N$29),"")</f>
        <v>7</v>
      </c>
      <c r="P19" s="584" t="s">
        <v>646</v>
      </c>
      <c r="Q19" s="434" t="str">
        <f>J$18&amp;O19</f>
        <v>D7</v>
      </c>
      <c r="S19" s="131"/>
      <c r="T19" s="131"/>
      <c r="U19" s="131"/>
      <c r="V19" s="131"/>
    </row>
    <row r="20" spans="1:22" s="129" customFormat="1" ht="24" customHeight="1">
      <c r="A20" s="44">
        <v>14</v>
      </c>
      <c r="B20" s="46">
        <v>29</v>
      </c>
      <c r="C20" s="46" t="str">
        <f t="shared" ref="C20:C29" si="8">IF(B20&lt;&gt;"",VLOOKUP(B20,$B$36:$E$81,2),"")</f>
        <v>中村</v>
      </c>
      <c r="D20" s="130" t="str">
        <f t="shared" ref="D20:D29" si="9">IF(B20&lt;&gt;"",VLOOKUP(B20,$B$36:$E$81,3),"")</f>
        <v>秀明八千代</v>
      </c>
      <c r="E20" s="376">
        <v>19.7</v>
      </c>
      <c r="F20" s="46">
        <f t="shared" ref="F20:F29" si="10">IFERROR(RANK(E20,E$19:E$29),"")</f>
        <v>3</v>
      </c>
      <c r="G20" s="584" t="s">
        <v>625</v>
      </c>
      <c r="H20" s="434" t="str">
        <f t="shared" ref="H20:H29" si="11">A$18&amp;F20</f>
        <v>B3</v>
      </c>
      <c r="I20" s="318"/>
      <c r="J20" s="312">
        <v>37</v>
      </c>
      <c r="K20" s="46">
        <v>37</v>
      </c>
      <c r="L20" s="46" t="str">
        <f t="shared" ref="L20:L29" si="12">IF(K20&lt;&gt;"",VLOOKUP(K20,$B$36:$E$81,2),"")</f>
        <v>妻鹿</v>
      </c>
      <c r="M20" s="130" t="str">
        <f t="shared" ref="M20:M29" si="13">IF(K20&lt;&gt;"",VLOOKUP(K20,$B$36:$E$81,3),"")</f>
        <v>千葉経済</v>
      </c>
      <c r="N20" s="376">
        <v>18.899999999999999</v>
      </c>
      <c r="O20" s="46">
        <f t="shared" ref="O20:O28" si="14">IFERROR(RANK(N20,N$19:N$29),"")</f>
        <v>9</v>
      </c>
      <c r="P20" s="584" t="s">
        <v>617</v>
      </c>
      <c r="Q20" s="434" t="str">
        <f t="shared" ref="Q20:Q29" si="15">J$18&amp;O20</f>
        <v>D9</v>
      </c>
      <c r="S20" s="131"/>
      <c r="T20" s="131"/>
      <c r="U20" s="131"/>
      <c r="V20" s="131"/>
    </row>
    <row r="21" spans="1:22" s="129" customFormat="1" ht="24" customHeight="1">
      <c r="A21" s="354">
        <v>15</v>
      </c>
      <c r="B21" s="46">
        <v>6</v>
      </c>
      <c r="C21" s="46" t="str">
        <f t="shared" si="8"/>
        <v>北村</v>
      </c>
      <c r="D21" s="130" t="str">
        <f t="shared" si="9"/>
        <v>拓大紅陵</v>
      </c>
      <c r="E21" s="376">
        <v>19.75</v>
      </c>
      <c r="F21" s="46">
        <f t="shared" si="10"/>
        <v>2</v>
      </c>
      <c r="G21" s="584" t="s">
        <v>633</v>
      </c>
      <c r="H21" s="434" t="str">
        <f t="shared" si="11"/>
        <v>B2</v>
      </c>
      <c r="I21" s="318"/>
      <c r="J21" s="354">
        <v>38</v>
      </c>
      <c r="K21" s="46">
        <v>42</v>
      </c>
      <c r="L21" s="46" t="str">
        <f t="shared" si="12"/>
        <v>皆川</v>
      </c>
      <c r="M21" s="130" t="str">
        <f t="shared" si="13"/>
        <v>麗澤</v>
      </c>
      <c r="N21" s="376">
        <v>19.600000000000001</v>
      </c>
      <c r="O21" s="46">
        <f t="shared" si="14"/>
        <v>4</v>
      </c>
      <c r="P21" s="584" t="s">
        <v>623</v>
      </c>
      <c r="Q21" s="434" t="str">
        <f t="shared" si="15"/>
        <v>D4</v>
      </c>
      <c r="S21" s="131"/>
      <c r="T21" s="131"/>
      <c r="U21" s="139"/>
      <c r="V21" s="131"/>
    </row>
    <row r="22" spans="1:22" s="129" customFormat="1" ht="24" customHeight="1">
      <c r="A22" s="354">
        <v>16</v>
      </c>
      <c r="B22" s="46">
        <v>23</v>
      </c>
      <c r="C22" s="46" t="str">
        <f t="shared" si="8"/>
        <v>山上</v>
      </c>
      <c r="D22" s="130" t="str">
        <f t="shared" si="9"/>
        <v>佐原</v>
      </c>
      <c r="E22" s="376">
        <v>18.649999999999999</v>
      </c>
      <c r="F22" s="46">
        <f t="shared" si="10"/>
        <v>10</v>
      </c>
      <c r="G22" s="584" t="s">
        <v>625</v>
      </c>
      <c r="H22" s="434" t="str">
        <f t="shared" si="11"/>
        <v>B10</v>
      </c>
      <c r="I22" s="318"/>
      <c r="J22" s="354">
        <v>39</v>
      </c>
      <c r="K22" s="46">
        <v>28</v>
      </c>
      <c r="L22" s="46" t="str">
        <f t="shared" si="12"/>
        <v>桑野</v>
      </c>
      <c r="M22" s="130" t="str">
        <f t="shared" si="13"/>
        <v>秀明八千代</v>
      </c>
      <c r="N22" s="376">
        <v>19.8</v>
      </c>
      <c r="O22" s="46">
        <f t="shared" si="14"/>
        <v>2</v>
      </c>
      <c r="P22" s="584" t="s">
        <v>647</v>
      </c>
      <c r="Q22" s="434" t="str">
        <f t="shared" si="15"/>
        <v>D2</v>
      </c>
      <c r="S22" s="131"/>
      <c r="T22" s="131"/>
      <c r="U22" s="139"/>
      <c r="V22" s="131"/>
    </row>
    <row r="23" spans="1:22" s="129" customFormat="1" ht="24" customHeight="1">
      <c r="A23" s="354">
        <v>17</v>
      </c>
      <c r="B23" s="46">
        <v>43</v>
      </c>
      <c r="C23" s="46" t="str">
        <f t="shared" si="8"/>
        <v>島村</v>
      </c>
      <c r="D23" s="130" t="str">
        <f t="shared" si="9"/>
        <v>麗澤</v>
      </c>
      <c r="E23" s="376">
        <v>19.649999999999999</v>
      </c>
      <c r="F23" s="46">
        <f t="shared" si="10"/>
        <v>4</v>
      </c>
      <c r="G23" s="584" t="s">
        <v>639</v>
      </c>
      <c r="H23" s="434" t="str">
        <f t="shared" si="11"/>
        <v>B4</v>
      </c>
      <c r="I23" s="318"/>
      <c r="J23" s="354">
        <v>40</v>
      </c>
      <c r="K23" s="46">
        <v>8</v>
      </c>
      <c r="L23" s="46" t="str">
        <f t="shared" si="12"/>
        <v>金子</v>
      </c>
      <c r="M23" s="130" t="str">
        <f t="shared" si="13"/>
        <v>木更津総合</v>
      </c>
      <c r="N23" s="376">
        <v>19.55</v>
      </c>
      <c r="O23" s="46">
        <f t="shared" si="14"/>
        <v>5</v>
      </c>
      <c r="P23" s="584" t="s">
        <v>620</v>
      </c>
      <c r="Q23" s="434" t="str">
        <f t="shared" si="15"/>
        <v>D5</v>
      </c>
      <c r="S23" s="131"/>
      <c r="T23" s="131"/>
      <c r="U23" s="139"/>
      <c r="V23" s="131"/>
    </row>
    <row r="24" spans="1:22" s="129" customFormat="1" ht="24" customHeight="1">
      <c r="A24" s="354">
        <v>18</v>
      </c>
      <c r="B24" s="46">
        <v>45</v>
      </c>
      <c r="C24" s="46" t="str">
        <f t="shared" si="8"/>
        <v>井合</v>
      </c>
      <c r="D24" s="130" t="str">
        <f t="shared" si="9"/>
        <v>西武台</v>
      </c>
      <c r="E24" s="376">
        <v>19.05</v>
      </c>
      <c r="F24" s="46">
        <f t="shared" si="10"/>
        <v>8</v>
      </c>
      <c r="G24" s="584" t="s">
        <v>633</v>
      </c>
      <c r="H24" s="434" t="str">
        <f t="shared" si="11"/>
        <v>B8</v>
      </c>
      <c r="I24" s="318"/>
      <c r="J24" s="354">
        <v>41</v>
      </c>
      <c r="K24" s="46">
        <v>41</v>
      </c>
      <c r="L24" s="46" t="str">
        <f t="shared" si="12"/>
        <v>井上</v>
      </c>
      <c r="M24" s="130" t="str">
        <f t="shared" si="13"/>
        <v>昭和学院</v>
      </c>
      <c r="N24" s="376">
        <v>19.05</v>
      </c>
      <c r="O24" s="46">
        <f t="shared" si="14"/>
        <v>8</v>
      </c>
      <c r="P24" s="584" t="s">
        <v>648</v>
      </c>
      <c r="Q24" s="434" t="str">
        <f t="shared" si="15"/>
        <v>D8</v>
      </c>
      <c r="S24" s="131"/>
      <c r="T24" s="131"/>
    </row>
    <row r="25" spans="1:22" s="129" customFormat="1" ht="24" customHeight="1">
      <c r="A25" s="354">
        <v>19</v>
      </c>
      <c r="B25" s="46">
        <v>40</v>
      </c>
      <c r="C25" s="46" t="str">
        <f t="shared" si="8"/>
        <v>榎本</v>
      </c>
      <c r="D25" s="130" t="str">
        <f t="shared" si="9"/>
        <v>千葉南</v>
      </c>
      <c r="E25" s="376">
        <v>18.600000000000001</v>
      </c>
      <c r="F25" s="46">
        <f t="shared" si="10"/>
        <v>11</v>
      </c>
      <c r="G25" s="584" t="s">
        <v>634</v>
      </c>
      <c r="H25" s="434" t="str">
        <f t="shared" si="11"/>
        <v>B11</v>
      </c>
      <c r="I25" s="318"/>
      <c r="J25" s="354">
        <v>42</v>
      </c>
      <c r="K25" s="46">
        <v>13</v>
      </c>
      <c r="L25" s="46" t="str">
        <f t="shared" si="12"/>
        <v>渡邉</v>
      </c>
      <c r="M25" s="130" t="str">
        <f t="shared" si="13"/>
        <v>茂原樟陽</v>
      </c>
      <c r="N25" s="378" t="s">
        <v>608</v>
      </c>
      <c r="O25" s="46" t="str">
        <f t="shared" si="14"/>
        <v/>
      </c>
      <c r="P25" s="584"/>
      <c r="Q25" s="434" t="str">
        <f t="shared" si="15"/>
        <v>D</v>
      </c>
      <c r="S25" s="131"/>
      <c r="T25" s="131"/>
      <c r="U25" s="139"/>
      <c r="V25" s="131"/>
    </row>
    <row r="26" spans="1:22" s="129" customFormat="1" ht="24" customHeight="1">
      <c r="A26" s="354">
        <v>20</v>
      </c>
      <c r="B26" s="46">
        <v>38</v>
      </c>
      <c r="C26" s="46" t="str">
        <f t="shared" si="8"/>
        <v>速水</v>
      </c>
      <c r="D26" s="130" t="str">
        <f t="shared" si="9"/>
        <v>千葉経済</v>
      </c>
      <c r="E26" s="376">
        <v>19.2</v>
      </c>
      <c r="F26" s="46">
        <f t="shared" si="10"/>
        <v>7</v>
      </c>
      <c r="G26" s="584" t="s">
        <v>613</v>
      </c>
      <c r="H26" s="434" t="str">
        <f t="shared" si="11"/>
        <v>B7</v>
      </c>
      <c r="I26" s="318"/>
      <c r="J26" s="354">
        <v>43</v>
      </c>
      <c r="K26" s="46">
        <v>32</v>
      </c>
      <c r="L26" s="46" t="str">
        <f t="shared" si="12"/>
        <v>仲川</v>
      </c>
      <c r="M26" s="130" t="str">
        <f t="shared" si="13"/>
        <v>渋谷幕張</v>
      </c>
      <c r="N26" s="376">
        <v>19.25</v>
      </c>
      <c r="O26" s="46">
        <f t="shared" si="14"/>
        <v>6</v>
      </c>
      <c r="P26" s="584" t="s">
        <v>619</v>
      </c>
      <c r="Q26" s="434" t="str">
        <f t="shared" si="15"/>
        <v>D6</v>
      </c>
      <c r="S26" s="131"/>
      <c r="T26" s="131"/>
      <c r="U26" s="139"/>
      <c r="V26" s="131"/>
    </row>
    <row r="27" spans="1:22" s="129" customFormat="1" ht="24" customHeight="1">
      <c r="A27" s="354">
        <v>21</v>
      </c>
      <c r="B27" s="46">
        <v>7</v>
      </c>
      <c r="C27" s="46" t="str">
        <f t="shared" si="8"/>
        <v>林</v>
      </c>
      <c r="D27" s="130" t="str">
        <f t="shared" si="9"/>
        <v>木更津総合</v>
      </c>
      <c r="E27" s="376">
        <v>19.649999999999999</v>
      </c>
      <c r="F27" s="46">
        <v>5</v>
      </c>
      <c r="G27" s="584" t="s">
        <v>639</v>
      </c>
      <c r="H27" s="434" t="str">
        <f t="shared" si="11"/>
        <v>B5</v>
      </c>
      <c r="I27" s="318"/>
      <c r="J27" s="354">
        <v>44</v>
      </c>
      <c r="K27" s="46">
        <v>5</v>
      </c>
      <c r="L27" s="46" t="str">
        <f t="shared" si="12"/>
        <v>河野</v>
      </c>
      <c r="M27" s="130" t="str">
        <f t="shared" si="13"/>
        <v>拓大紅陵</v>
      </c>
      <c r="N27" s="376">
        <v>19.75</v>
      </c>
      <c r="O27" s="46">
        <f t="shared" si="14"/>
        <v>3</v>
      </c>
      <c r="P27" s="584" t="s">
        <v>648</v>
      </c>
      <c r="Q27" s="434" t="str">
        <f t="shared" si="15"/>
        <v>D3</v>
      </c>
      <c r="S27" s="131"/>
      <c r="T27" s="131"/>
      <c r="U27" s="139"/>
      <c r="V27" s="131"/>
    </row>
    <row r="28" spans="1:22" s="129" customFormat="1" ht="24" customHeight="1">
      <c r="A28" s="354">
        <v>22</v>
      </c>
      <c r="B28" s="46">
        <v>14</v>
      </c>
      <c r="C28" s="46" t="str">
        <f t="shared" si="8"/>
        <v>黒田</v>
      </c>
      <c r="D28" s="130" t="str">
        <f t="shared" si="9"/>
        <v>東金</v>
      </c>
      <c r="E28" s="376">
        <v>19.3</v>
      </c>
      <c r="F28" s="46">
        <f t="shared" si="10"/>
        <v>6</v>
      </c>
      <c r="G28" s="584" t="s">
        <v>638</v>
      </c>
      <c r="H28" s="434" t="str">
        <f t="shared" si="11"/>
        <v>B6</v>
      </c>
      <c r="I28" s="318"/>
      <c r="J28" s="354">
        <v>45</v>
      </c>
      <c r="K28" s="46">
        <v>20</v>
      </c>
      <c r="L28" s="46" t="str">
        <f t="shared" si="12"/>
        <v>清原</v>
      </c>
      <c r="M28" s="130" t="str">
        <f t="shared" si="13"/>
        <v>成田</v>
      </c>
      <c r="N28" s="376">
        <v>18.8</v>
      </c>
      <c r="O28" s="46">
        <f t="shared" si="14"/>
        <v>10</v>
      </c>
      <c r="P28" s="584" t="s">
        <v>634</v>
      </c>
      <c r="Q28" s="434" t="str">
        <f t="shared" si="15"/>
        <v>D10</v>
      </c>
      <c r="S28" s="131"/>
      <c r="T28" s="131"/>
      <c r="U28" s="139"/>
      <c r="V28" s="131"/>
    </row>
    <row r="29" spans="1:22" s="129" customFormat="1" ht="24" customHeight="1">
      <c r="A29" s="354">
        <v>23</v>
      </c>
      <c r="B29" s="46">
        <v>4</v>
      </c>
      <c r="C29" s="46" t="str">
        <f t="shared" si="8"/>
        <v>高橋</v>
      </c>
      <c r="D29" s="130" t="str">
        <f t="shared" si="9"/>
        <v>拓大紅陵</v>
      </c>
      <c r="E29" s="376">
        <v>20.145</v>
      </c>
      <c r="F29" s="46">
        <f t="shared" si="10"/>
        <v>1</v>
      </c>
      <c r="G29" s="584" t="s">
        <v>638</v>
      </c>
      <c r="H29" s="434" t="str">
        <f t="shared" si="11"/>
        <v>B1</v>
      </c>
      <c r="I29" s="318"/>
      <c r="J29" s="354">
        <v>46</v>
      </c>
      <c r="K29" s="46">
        <v>3</v>
      </c>
      <c r="L29" s="46" t="str">
        <f t="shared" si="12"/>
        <v>岡本</v>
      </c>
      <c r="M29" s="130" t="str">
        <f t="shared" si="13"/>
        <v>拓大紅陵</v>
      </c>
      <c r="N29" s="376">
        <v>20.100000000000001</v>
      </c>
      <c r="O29" s="46">
        <f>IFERROR(RANK(N29,N$19:N$29),"")</f>
        <v>1</v>
      </c>
      <c r="P29" s="584" t="s">
        <v>629</v>
      </c>
      <c r="Q29" s="434" t="str">
        <f t="shared" si="15"/>
        <v>D1</v>
      </c>
      <c r="S29" s="131"/>
      <c r="T29" s="131"/>
      <c r="U29" s="139"/>
      <c r="V29" s="131"/>
    </row>
    <row r="30" spans="1:22" s="129" customFormat="1" ht="24" customHeight="1">
      <c r="A30" s="272"/>
      <c r="B30" s="277"/>
      <c r="C30" s="273"/>
      <c r="D30" s="273"/>
      <c r="E30" s="278"/>
      <c r="F30" s="277"/>
      <c r="G30" s="596"/>
      <c r="H30" s="274"/>
      <c r="I30" s="34"/>
      <c r="P30" s="588"/>
    </row>
    <row r="31" spans="1:22" s="129" customFormat="1" ht="24" customHeight="1">
      <c r="G31" s="588"/>
      <c r="I31" s="34"/>
      <c r="J31" s="279">
        <v>49</v>
      </c>
      <c r="K31" s="280"/>
      <c r="L31" s="281" t="str">
        <f>IF(K31&lt;&gt;"",VLOOKUP(K31,$B$36:$E$92,2),"＊")</f>
        <v>＊</v>
      </c>
      <c r="M31" s="281" t="str">
        <f>IF(K31&lt;&gt;"",VLOOKUP(K31,$B$36:$E$92,3),"＊")</f>
        <v>＊</v>
      </c>
      <c r="N31" s="282"/>
      <c r="O31" s="280"/>
      <c r="P31" s="598"/>
      <c r="Q31" s="283"/>
    </row>
    <row r="32" spans="1:22" s="129" customFormat="1" ht="21.95" customHeight="1">
      <c r="A32" s="131"/>
      <c r="B32" s="134"/>
      <c r="C32" s="134"/>
      <c r="D32" s="134"/>
      <c r="E32" s="133"/>
      <c r="F32" s="134"/>
      <c r="G32" s="587"/>
      <c r="H32" s="134"/>
      <c r="P32" s="588"/>
    </row>
    <row r="33" spans="1:45" s="129" customFormat="1" ht="21.95" customHeight="1">
      <c r="A33" s="131"/>
      <c r="B33" s="134"/>
      <c r="C33" s="134"/>
      <c r="D33" s="134"/>
      <c r="E33" s="133"/>
      <c r="F33" s="134"/>
      <c r="G33" s="587"/>
      <c r="H33" s="134"/>
      <c r="I33" s="135"/>
      <c r="J33" s="131"/>
      <c r="K33" s="134"/>
      <c r="L33" s="134"/>
      <c r="M33" s="134"/>
      <c r="N33" s="133"/>
      <c r="O33" s="134"/>
      <c r="P33" s="587"/>
      <c r="Q33" s="134"/>
    </row>
    <row r="34" spans="1:45" s="129" customFormat="1" ht="21.95" customHeight="1">
      <c r="E34" s="141"/>
      <c r="G34" s="588"/>
      <c r="I34" s="135"/>
      <c r="J34" s="131"/>
      <c r="K34" s="134"/>
      <c r="L34" s="134"/>
      <c r="M34" s="134"/>
      <c r="N34" s="133"/>
      <c r="O34" s="134"/>
      <c r="P34" s="587"/>
      <c r="Q34" s="134"/>
    </row>
    <row r="35" spans="1:45" s="129" customFormat="1">
      <c r="A35" s="124"/>
      <c r="B35" s="124"/>
      <c r="C35" s="124" t="s">
        <v>77</v>
      </c>
      <c r="D35" s="124"/>
      <c r="E35" s="33"/>
      <c r="F35" s="124"/>
      <c r="G35" s="588"/>
      <c r="H35" s="100"/>
      <c r="N35" s="141"/>
      <c r="P35" s="588"/>
    </row>
    <row r="36" spans="1:45">
      <c r="B36" s="334">
        <v>1</v>
      </c>
      <c r="C36" s="335" t="s">
        <v>365</v>
      </c>
      <c r="D36" s="103" t="s">
        <v>135</v>
      </c>
      <c r="E36" s="331"/>
      <c r="F36" s="142"/>
      <c r="G36" s="597"/>
      <c r="H36" s="100"/>
      <c r="I36" s="100"/>
      <c r="J36" s="100"/>
      <c r="K36" s="100"/>
      <c r="L36" s="100"/>
      <c r="M36" s="100"/>
    </row>
    <row r="37" spans="1:45">
      <c r="B37" s="334">
        <v>2</v>
      </c>
      <c r="C37" s="168" t="s">
        <v>366</v>
      </c>
      <c r="D37" s="103" t="s">
        <v>135</v>
      </c>
      <c r="E37" s="331"/>
      <c r="F37" s="142"/>
      <c r="G37" s="597"/>
      <c r="H37" s="124"/>
      <c r="I37" s="100"/>
      <c r="J37" s="100"/>
      <c r="K37" s="100"/>
      <c r="L37" s="100"/>
      <c r="M37" s="100"/>
      <c r="AH37" s="100"/>
      <c r="AI37" s="100"/>
      <c r="AJ37" s="100"/>
      <c r="AK37" s="100"/>
      <c r="AL37" s="100"/>
      <c r="AM37" s="100"/>
      <c r="AN37" s="100"/>
      <c r="AO37" s="100"/>
      <c r="AP37" s="100"/>
      <c r="AQ37" s="100"/>
      <c r="AR37" s="100"/>
      <c r="AS37" s="100"/>
    </row>
    <row r="38" spans="1:45">
      <c r="B38" s="334">
        <v>3</v>
      </c>
      <c r="C38" s="168" t="s">
        <v>367</v>
      </c>
      <c r="D38" s="103" t="s">
        <v>135</v>
      </c>
      <c r="E38" s="331"/>
      <c r="F38" s="142"/>
      <c r="G38" s="597"/>
      <c r="H38" s="124"/>
      <c r="N38" s="124"/>
      <c r="Q38" s="124"/>
      <c r="AH38" s="100"/>
      <c r="AI38" s="100"/>
      <c r="AJ38" s="100"/>
      <c r="AK38" s="100"/>
      <c r="AL38" s="100"/>
      <c r="AM38" s="100"/>
      <c r="AN38" s="100"/>
      <c r="AO38" s="100"/>
      <c r="AP38" s="100"/>
      <c r="AQ38" s="100"/>
      <c r="AR38" s="100"/>
      <c r="AS38" s="100"/>
    </row>
    <row r="39" spans="1:45">
      <c r="B39" s="334">
        <v>4</v>
      </c>
      <c r="C39" s="168" t="s">
        <v>368</v>
      </c>
      <c r="D39" s="103" t="s">
        <v>135</v>
      </c>
      <c r="E39" s="331"/>
      <c r="F39" s="142"/>
      <c r="G39" s="597"/>
      <c r="H39" s="124"/>
      <c r="N39" s="124"/>
      <c r="Q39" s="124"/>
      <c r="AS39" s="100"/>
    </row>
    <row r="40" spans="1:45" ht="14.25" customHeight="1">
      <c r="B40" s="334">
        <v>5</v>
      </c>
      <c r="C40" s="168" t="s">
        <v>369</v>
      </c>
      <c r="D40" s="103" t="s">
        <v>135</v>
      </c>
      <c r="E40" s="331"/>
      <c r="F40" s="142"/>
      <c r="G40" s="597"/>
      <c r="H40" s="124"/>
      <c r="N40" s="124"/>
      <c r="Q40" s="124"/>
      <c r="AS40" s="100"/>
    </row>
    <row r="41" spans="1:45">
      <c r="B41" s="334">
        <v>6</v>
      </c>
      <c r="C41" s="168" t="s">
        <v>370</v>
      </c>
      <c r="D41" s="103" t="s">
        <v>135</v>
      </c>
      <c r="E41" s="331"/>
      <c r="F41" s="142"/>
      <c r="G41" s="597"/>
      <c r="H41" s="124"/>
      <c r="N41" s="124"/>
      <c r="Q41" s="124"/>
      <c r="AS41" s="100"/>
    </row>
    <row r="42" spans="1:45">
      <c r="B42" s="334">
        <v>7</v>
      </c>
      <c r="C42" s="168" t="s">
        <v>371</v>
      </c>
      <c r="D42" s="103" t="s">
        <v>116</v>
      </c>
      <c r="E42" s="332"/>
      <c r="F42" s="142"/>
      <c r="G42" s="597"/>
      <c r="H42" s="124"/>
      <c r="N42" s="124"/>
      <c r="Q42" s="124"/>
      <c r="AS42" s="100"/>
    </row>
    <row r="43" spans="1:45">
      <c r="B43" s="334">
        <v>8</v>
      </c>
      <c r="C43" s="168" t="s">
        <v>372</v>
      </c>
      <c r="D43" s="103" t="s">
        <v>116</v>
      </c>
      <c r="E43" s="331"/>
      <c r="F43" s="142"/>
      <c r="G43" s="597"/>
      <c r="H43" s="124"/>
      <c r="N43" s="124"/>
      <c r="Q43" s="124"/>
      <c r="AS43" s="100"/>
    </row>
    <row r="44" spans="1:45" s="384" customFormat="1">
      <c r="B44" s="334">
        <v>9</v>
      </c>
      <c r="C44" s="168" t="s">
        <v>373</v>
      </c>
      <c r="D44" s="103" t="s">
        <v>116</v>
      </c>
      <c r="E44" s="331"/>
      <c r="F44" s="142"/>
      <c r="G44" s="597"/>
      <c r="P44" s="588"/>
      <c r="AS44" s="100"/>
    </row>
    <row r="45" spans="1:45">
      <c r="B45" s="334">
        <v>10</v>
      </c>
      <c r="C45" s="168" t="s">
        <v>374</v>
      </c>
      <c r="D45" s="103" t="s">
        <v>158</v>
      </c>
      <c r="E45" s="331"/>
      <c r="F45" s="142"/>
      <c r="G45" s="597"/>
      <c r="H45" s="142"/>
      <c r="N45" s="124"/>
      <c r="Q45" s="124"/>
      <c r="AF45" s="25"/>
      <c r="AG45" s="25"/>
      <c r="AH45" s="25"/>
      <c r="AI45" s="25"/>
      <c r="AJ45" s="25"/>
      <c r="AK45" s="25"/>
      <c r="AL45" s="25"/>
      <c r="AM45" s="25"/>
      <c r="AN45" s="25"/>
      <c r="AO45" s="25"/>
      <c r="AP45" s="25"/>
      <c r="AQ45" s="25"/>
      <c r="AR45" s="100"/>
      <c r="AS45" s="100"/>
    </row>
    <row r="46" spans="1:45">
      <c r="B46" s="334">
        <v>11</v>
      </c>
      <c r="C46" s="168" t="s">
        <v>375</v>
      </c>
      <c r="D46" s="103" t="s">
        <v>158</v>
      </c>
      <c r="E46" s="331"/>
      <c r="F46" s="142"/>
      <c r="G46" s="597"/>
      <c r="H46" s="142"/>
      <c r="AG46" s="100"/>
      <c r="AH46" s="100"/>
      <c r="AI46" s="100"/>
      <c r="AJ46" s="100"/>
      <c r="AK46" s="100"/>
      <c r="AL46" s="100"/>
      <c r="AM46" s="100"/>
      <c r="AN46" s="100"/>
      <c r="AO46" s="100"/>
      <c r="AP46" s="100"/>
      <c r="AQ46" s="100"/>
      <c r="AR46" s="100"/>
      <c r="AS46" s="100"/>
    </row>
    <row r="47" spans="1:45">
      <c r="B47" s="334">
        <v>12</v>
      </c>
      <c r="C47" s="168" t="s">
        <v>376</v>
      </c>
      <c r="D47" s="103" t="s">
        <v>136</v>
      </c>
      <c r="E47" s="331"/>
      <c r="F47" s="143"/>
      <c r="G47" s="595"/>
      <c r="H47" s="143"/>
      <c r="AG47" s="100"/>
      <c r="AH47" s="100"/>
      <c r="AI47" s="100"/>
      <c r="AJ47" s="100"/>
      <c r="AK47" s="100"/>
      <c r="AL47" s="100"/>
      <c r="AM47" s="100"/>
      <c r="AN47" s="100"/>
      <c r="AO47" s="100"/>
      <c r="AP47" s="100"/>
      <c r="AQ47" s="100"/>
      <c r="AR47" s="100"/>
      <c r="AS47" s="100"/>
    </row>
    <row r="48" spans="1:45" s="384" customFormat="1">
      <c r="B48" s="334">
        <v>13</v>
      </c>
      <c r="C48" s="168" t="s">
        <v>377</v>
      </c>
      <c r="D48" s="103" t="s">
        <v>136</v>
      </c>
      <c r="E48" s="331"/>
      <c r="F48" s="143"/>
      <c r="G48" s="595"/>
      <c r="H48" s="143"/>
      <c r="N48" s="33"/>
      <c r="P48" s="588"/>
      <c r="AG48" s="100"/>
      <c r="AH48" s="100"/>
      <c r="AI48" s="100"/>
      <c r="AJ48" s="100"/>
      <c r="AK48" s="100"/>
      <c r="AL48" s="100"/>
      <c r="AM48" s="100"/>
      <c r="AN48" s="100"/>
      <c r="AO48" s="100"/>
      <c r="AP48" s="100"/>
      <c r="AQ48" s="100"/>
      <c r="AR48" s="100"/>
      <c r="AS48" s="100"/>
    </row>
    <row r="49" spans="2:45">
      <c r="B49" s="334">
        <v>14</v>
      </c>
      <c r="C49" s="168" t="s">
        <v>378</v>
      </c>
      <c r="D49" s="103" t="s">
        <v>120</v>
      </c>
      <c r="E49" s="331"/>
      <c r="F49" s="143"/>
      <c r="G49" s="595"/>
      <c r="H49" s="143"/>
      <c r="AG49" s="100"/>
      <c r="AH49" s="100"/>
      <c r="AI49" s="100"/>
      <c r="AJ49" s="100"/>
      <c r="AK49" s="100"/>
      <c r="AL49" s="100"/>
      <c r="AM49" s="100"/>
      <c r="AN49" s="100"/>
      <c r="AO49" s="100"/>
      <c r="AP49" s="100"/>
      <c r="AQ49" s="100"/>
      <c r="AR49" s="100"/>
      <c r="AS49" s="100"/>
    </row>
    <row r="50" spans="2:45">
      <c r="B50" s="334">
        <v>15</v>
      </c>
      <c r="C50" s="168" t="s">
        <v>371</v>
      </c>
      <c r="D50" s="103" t="s">
        <v>120</v>
      </c>
      <c r="E50" s="331"/>
      <c r="F50" s="144"/>
      <c r="G50" s="595"/>
      <c r="H50" s="144"/>
      <c r="AG50" s="100"/>
      <c r="AH50" s="100"/>
      <c r="AI50" s="100"/>
      <c r="AJ50" s="100"/>
      <c r="AK50" s="100"/>
      <c r="AL50" s="100"/>
      <c r="AM50" s="100"/>
      <c r="AN50" s="100"/>
      <c r="AO50" s="100"/>
      <c r="AP50" s="100"/>
      <c r="AQ50" s="100"/>
      <c r="AR50" s="100"/>
      <c r="AS50" s="100"/>
    </row>
    <row r="51" spans="2:45">
      <c r="B51" s="334">
        <v>16</v>
      </c>
      <c r="C51" s="168" t="s">
        <v>379</v>
      </c>
      <c r="D51" s="103" t="s">
        <v>160</v>
      </c>
      <c r="E51" s="332"/>
      <c r="F51" s="144"/>
      <c r="G51" s="595"/>
    </row>
    <row r="52" spans="2:45" s="384" customFormat="1">
      <c r="B52" s="334">
        <v>17</v>
      </c>
      <c r="C52" s="168" t="s">
        <v>382</v>
      </c>
      <c r="D52" s="103" t="s">
        <v>381</v>
      </c>
      <c r="E52" s="332"/>
      <c r="F52" s="144"/>
      <c r="G52" s="595"/>
      <c r="N52" s="33"/>
      <c r="P52" s="588"/>
    </row>
    <row r="53" spans="2:45" s="384" customFormat="1">
      <c r="B53" s="334">
        <v>18</v>
      </c>
      <c r="C53" s="168" t="s">
        <v>383</v>
      </c>
      <c r="D53" s="103" t="s">
        <v>381</v>
      </c>
      <c r="E53" s="332"/>
      <c r="F53" s="144"/>
      <c r="G53" s="595"/>
      <c r="N53" s="33"/>
      <c r="P53" s="588"/>
    </row>
    <row r="54" spans="2:45">
      <c r="B54" s="334">
        <v>19</v>
      </c>
      <c r="C54" s="168" t="s">
        <v>380</v>
      </c>
      <c r="D54" s="103" t="s">
        <v>160</v>
      </c>
      <c r="E54" s="332"/>
      <c r="F54" s="144"/>
      <c r="G54" s="595"/>
      <c r="H54" s="100"/>
    </row>
    <row r="55" spans="2:45" ht="14.25">
      <c r="B55" s="334">
        <v>20</v>
      </c>
      <c r="C55" s="168" t="s">
        <v>359</v>
      </c>
      <c r="D55" s="103" t="s">
        <v>91</v>
      </c>
      <c r="E55" s="331"/>
      <c r="F55" s="144"/>
      <c r="G55" s="595"/>
      <c r="H55" s="264"/>
      <c r="I55" s="100"/>
      <c r="J55" s="100"/>
      <c r="K55" s="100"/>
      <c r="L55" s="100"/>
      <c r="M55" s="100"/>
      <c r="N55" s="62"/>
      <c r="O55" s="100"/>
      <c r="P55" s="589"/>
      <c r="Q55" s="100"/>
      <c r="R55" s="100"/>
      <c r="S55" s="100"/>
      <c r="T55" s="100"/>
      <c r="U55" s="100"/>
      <c r="V55" s="100"/>
      <c r="W55" s="100"/>
      <c r="X55" s="100"/>
      <c r="Y55" s="100"/>
      <c r="Z55" s="100"/>
      <c r="AA55" s="100"/>
      <c r="AB55" s="100"/>
      <c r="AC55" s="100"/>
    </row>
    <row r="56" spans="2:45" ht="14.25">
      <c r="B56" s="334">
        <v>21</v>
      </c>
      <c r="C56" s="168" t="s">
        <v>360</v>
      </c>
      <c r="D56" s="103" t="s">
        <v>91</v>
      </c>
      <c r="E56" s="331"/>
      <c r="F56" s="144"/>
      <c r="G56" s="595"/>
      <c r="H56" s="264"/>
      <c r="I56" s="100"/>
      <c r="J56" s="100"/>
      <c r="K56" s="100"/>
      <c r="L56" s="264"/>
      <c r="M56" s="100"/>
      <c r="N56" s="62"/>
      <c r="O56" s="100"/>
      <c r="P56" s="589"/>
      <c r="Q56" s="100"/>
      <c r="R56" s="100"/>
      <c r="S56" s="100"/>
      <c r="T56" s="100"/>
      <c r="U56" s="100"/>
      <c r="V56" s="100"/>
      <c r="W56" s="100"/>
      <c r="X56" s="100"/>
      <c r="Y56" s="100"/>
      <c r="Z56" s="100"/>
      <c r="AA56" s="100"/>
      <c r="AB56" s="100"/>
      <c r="AC56" s="100"/>
    </row>
    <row r="57" spans="2:45" ht="14.25">
      <c r="B57" s="334">
        <v>22</v>
      </c>
      <c r="C57" s="168" t="s">
        <v>361</v>
      </c>
      <c r="D57" s="103" t="s">
        <v>99</v>
      </c>
      <c r="E57" s="331"/>
      <c r="F57" s="143"/>
      <c r="G57" s="595"/>
      <c r="H57" s="100"/>
      <c r="I57" s="100"/>
      <c r="J57" s="100"/>
      <c r="K57" s="100"/>
      <c r="L57" s="79"/>
      <c r="M57" s="79"/>
      <c r="N57" s="79"/>
      <c r="O57" s="100"/>
      <c r="P57" s="589"/>
      <c r="Q57" s="100"/>
      <c r="Z57" s="264"/>
      <c r="AA57" s="264"/>
      <c r="AB57" s="264"/>
      <c r="AC57" s="100"/>
    </row>
    <row r="58" spans="2:45" ht="14.25">
      <c r="B58" s="334">
        <v>23</v>
      </c>
      <c r="C58" s="168" t="s">
        <v>362</v>
      </c>
      <c r="D58" s="103" t="s">
        <v>99</v>
      </c>
      <c r="E58" s="331"/>
      <c r="F58" s="143"/>
      <c r="G58" s="595"/>
      <c r="H58" s="100"/>
      <c r="I58" s="100"/>
      <c r="J58" s="100"/>
      <c r="K58" s="100"/>
      <c r="L58" s="316"/>
      <c r="M58" s="316"/>
      <c r="N58" s="316"/>
      <c r="O58" s="100"/>
      <c r="P58" s="589"/>
      <c r="Q58" s="100"/>
      <c r="Z58" s="264"/>
      <c r="AA58" s="264"/>
      <c r="AB58" s="264"/>
      <c r="AC58" s="100"/>
    </row>
    <row r="59" spans="2:45" ht="14.25">
      <c r="B59" s="334">
        <v>24</v>
      </c>
      <c r="C59" s="168" t="s">
        <v>363</v>
      </c>
      <c r="D59" s="103" t="s">
        <v>90</v>
      </c>
      <c r="E59" s="331"/>
      <c r="F59" s="143"/>
      <c r="G59" s="595"/>
      <c r="H59" s="316"/>
      <c r="I59" s="100"/>
      <c r="J59" s="100"/>
      <c r="K59" s="100"/>
      <c r="L59" s="316"/>
      <c r="M59" s="316"/>
      <c r="N59" s="316"/>
      <c r="O59" s="100"/>
      <c r="P59" s="589"/>
      <c r="Q59" s="316"/>
      <c r="Z59" s="264"/>
      <c r="AA59" s="264"/>
      <c r="AB59" s="264"/>
      <c r="AC59" s="100"/>
    </row>
    <row r="60" spans="2:45">
      <c r="B60" s="334">
        <v>25</v>
      </c>
      <c r="C60" s="168" t="s">
        <v>364</v>
      </c>
      <c r="D60" s="103" t="s">
        <v>90</v>
      </c>
      <c r="E60" s="331"/>
      <c r="F60" s="143"/>
      <c r="G60" s="595"/>
      <c r="H60" s="316"/>
      <c r="I60" s="316"/>
      <c r="J60" s="316"/>
      <c r="K60" s="316"/>
      <c r="L60" s="316"/>
      <c r="M60" s="316"/>
      <c r="N60" s="316"/>
      <c r="O60" s="316"/>
      <c r="P60" s="589"/>
      <c r="Q60" s="316"/>
      <c r="Z60" s="100"/>
      <c r="AA60" s="100"/>
      <c r="AB60" s="100"/>
      <c r="AC60" s="100"/>
    </row>
    <row r="61" spans="2:45">
      <c r="B61" s="334">
        <v>26</v>
      </c>
      <c r="C61" s="168" t="s">
        <v>384</v>
      </c>
      <c r="D61" s="103" t="s">
        <v>119</v>
      </c>
      <c r="E61" s="331"/>
      <c r="F61" s="144"/>
      <c r="G61" s="595"/>
      <c r="H61" s="316"/>
      <c r="I61" s="316"/>
      <c r="J61" s="316"/>
      <c r="K61" s="316"/>
      <c r="L61" s="316"/>
      <c r="M61" s="316"/>
      <c r="N61" s="316"/>
      <c r="O61" s="316"/>
      <c r="P61" s="589"/>
      <c r="Q61" s="316"/>
      <c r="Z61" s="100"/>
      <c r="AA61" s="100"/>
      <c r="AB61" s="100"/>
      <c r="AC61" s="100"/>
    </row>
    <row r="62" spans="2:45">
      <c r="B62" s="334">
        <v>27</v>
      </c>
      <c r="C62" s="168" t="s">
        <v>385</v>
      </c>
      <c r="D62" s="103" t="s">
        <v>119</v>
      </c>
      <c r="E62" s="331"/>
      <c r="F62" s="144"/>
      <c r="G62" s="595"/>
      <c r="H62" s="316"/>
      <c r="I62" s="316"/>
      <c r="J62" s="316"/>
      <c r="K62" s="316"/>
      <c r="L62" s="316"/>
      <c r="M62" s="316"/>
      <c r="N62" s="316"/>
      <c r="O62" s="316"/>
      <c r="P62" s="589"/>
      <c r="Q62" s="316"/>
      <c r="Z62" s="100"/>
      <c r="AA62" s="100"/>
      <c r="AB62" s="100"/>
      <c r="AC62" s="100"/>
    </row>
    <row r="63" spans="2:45">
      <c r="B63" s="334">
        <v>28</v>
      </c>
      <c r="C63" s="168" t="s">
        <v>386</v>
      </c>
      <c r="D63" s="103" t="s">
        <v>131</v>
      </c>
      <c r="E63" s="331"/>
      <c r="F63" s="144"/>
      <c r="G63" s="595"/>
      <c r="H63" s="316"/>
      <c r="I63" s="316"/>
      <c r="J63" s="316"/>
      <c r="K63" s="316"/>
      <c r="L63" s="316"/>
      <c r="M63" s="316"/>
      <c r="N63" s="316"/>
      <c r="O63" s="316"/>
      <c r="P63" s="589"/>
      <c r="Q63" s="316"/>
      <c r="Z63" s="100"/>
      <c r="AA63" s="100"/>
      <c r="AB63" s="100"/>
      <c r="AC63" s="100"/>
    </row>
    <row r="64" spans="2:45">
      <c r="B64" s="334">
        <v>29</v>
      </c>
      <c r="C64" s="168" t="s">
        <v>382</v>
      </c>
      <c r="D64" s="103" t="s">
        <v>131</v>
      </c>
      <c r="E64" s="332"/>
      <c r="F64" s="144"/>
      <c r="G64" s="595"/>
      <c r="H64" s="185"/>
      <c r="I64" s="316"/>
      <c r="J64" s="316"/>
      <c r="K64" s="316"/>
      <c r="L64" s="316"/>
      <c r="M64" s="316"/>
      <c r="N64" s="316"/>
      <c r="O64" s="316"/>
      <c r="P64" s="589"/>
      <c r="Q64" s="316"/>
      <c r="Z64" s="100"/>
      <c r="AA64" s="100"/>
      <c r="AB64" s="100"/>
      <c r="AC64" s="100"/>
    </row>
    <row r="65" spans="2:33">
      <c r="B65" s="334">
        <v>30</v>
      </c>
      <c r="C65" s="168" t="s">
        <v>387</v>
      </c>
      <c r="D65" s="103" t="s">
        <v>131</v>
      </c>
      <c r="E65" s="331"/>
      <c r="F65" s="144"/>
      <c r="G65" s="595"/>
      <c r="H65" s="144"/>
      <c r="I65" s="185"/>
      <c r="J65" s="185"/>
      <c r="K65" s="185"/>
      <c r="L65" s="100"/>
      <c r="M65" s="100"/>
      <c r="N65" s="100"/>
      <c r="O65" s="100"/>
      <c r="P65" s="589"/>
      <c r="Q65" s="185"/>
      <c r="Z65" s="100"/>
      <c r="AA65" s="100"/>
      <c r="AB65" s="100"/>
      <c r="AC65" s="100"/>
      <c r="AD65" s="100"/>
      <c r="AE65" s="100"/>
      <c r="AF65" s="100"/>
      <c r="AG65" s="100"/>
    </row>
    <row r="66" spans="2:33" ht="14.25" customHeight="1">
      <c r="B66" s="334">
        <v>31</v>
      </c>
      <c r="C66" s="168" t="s">
        <v>388</v>
      </c>
      <c r="D66" s="103" t="s">
        <v>131</v>
      </c>
      <c r="E66" s="331"/>
      <c r="F66" s="144"/>
      <c r="G66" s="595"/>
      <c r="H66" s="144"/>
      <c r="I66" s="100"/>
      <c r="J66" s="100"/>
      <c r="K66" s="100"/>
      <c r="L66" s="171"/>
      <c r="M66" s="100"/>
      <c r="N66" s="62"/>
      <c r="O66" s="100"/>
      <c r="P66" s="589"/>
      <c r="Q66" s="100"/>
      <c r="R66" s="100"/>
      <c r="S66" s="100"/>
      <c r="T66" s="100"/>
      <c r="U66" s="100"/>
      <c r="V66" s="100"/>
      <c r="W66" s="100"/>
      <c r="X66" s="107"/>
      <c r="Y66" s="100"/>
      <c r="Z66" s="100"/>
      <c r="AA66" s="100"/>
      <c r="AB66" s="107"/>
      <c r="AC66" s="100"/>
      <c r="AD66" s="107"/>
      <c r="AE66" s="100"/>
      <c r="AF66" s="100"/>
      <c r="AG66" s="100"/>
    </row>
    <row r="67" spans="2:33">
      <c r="B67" s="334">
        <v>32</v>
      </c>
      <c r="C67" s="168" t="s">
        <v>389</v>
      </c>
      <c r="D67" s="103" t="s">
        <v>147</v>
      </c>
      <c r="E67" s="331"/>
      <c r="F67" s="144"/>
      <c r="G67" s="595"/>
      <c r="H67" s="144"/>
      <c r="I67" s="100"/>
      <c r="J67" s="100"/>
      <c r="K67" s="100"/>
      <c r="L67" s="100"/>
      <c r="M67" s="100"/>
      <c r="N67" s="62"/>
      <c r="O67" s="100"/>
      <c r="P67" s="589"/>
      <c r="Q67" s="100"/>
      <c r="R67" s="100"/>
      <c r="S67" s="100"/>
      <c r="T67" s="100"/>
      <c r="U67" s="100"/>
      <c r="V67" s="100"/>
      <c r="W67" s="100"/>
      <c r="X67" s="261"/>
      <c r="Y67" s="100"/>
      <c r="Z67" s="100"/>
      <c r="AA67" s="100"/>
      <c r="AB67" s="261"/>
      <c r="AC67" s="100"/>
      <c r="AD67" s="25"/>
      <c r="AE67" s="100"/>
      <c r="AF67" s="100"/>
      <c r="AG67" s="100"/>
    </row>
    <row r="68" spans="2:33" ht="14.25">
      <c r="B68" s="334">
        <v>33</v>
      </c>
      <c r="C68" s="168" t="s">
        <v>390</v>
      </c>
      <c r="D68" s="103" t="s">
        <v>147</v>
      </c>
      <c r="E68" s="332"/>
      <c r="F68" s="142"/>
      <c r="G68" s="597"/>
      <c r="H68" s="145"/>
      <c r="I68" s="100"/>
      <c r="J68" s="100"/>
      <c r="K68" s="100"/>
      <c r="L68" s="100"/>
      <c r="M68" s="100"/>
      <c r="N68" s="100"/>
      <c r="O68" s="100"/>
      <c r="P68" s="589"/>
      <c r="Q68" s="100"/>
      <c r="R68" s="100"/>
      <c r="S68" s="100"/>
      <c r="T68" s="100"/>
      <c r="U68" s="100"/>
      <c r="V68" s="100"/>
      <c r="W68" s="193"/>
      <c r="X68" s="100"/>
      <c r="Y68" s="100"/>
      <c r="Z68" s="100"/>
      <c r="AA68" s="100"/>
      <c r="AB68" s="100"/>
      <c r="AC68" s="100"/>
      <c r="AE68" s="100"/>
      <c r="AF68" s="100"/>
      <c r="AG68" s="100"/>
    </row>
    <row r="69" spans="2:33" ht="14.25">
      <c r="B69" s="334">
        <v>34</v>
      </c>
      <c r="C69" s="168" t="s">
        <v>391</v>
      </c>
      <c r="D69" s="103" t="s">
        <v>132</v>
      </c>
      <c r="E69" s="331"/>
      <c r="F69" s="142"/>
      <c r="G69" s="597"/>
      <c r="H69" s="100"/>
      <c r="I69" s="100"/>
      <c r="J69" s="100"/>
      <c r="K69" s="100"/>
      <c r="L69" s="100"/>
      <c r="M69" s="100"/>
      <c r="N69" s="100"/>
      <c r="O69" s="100"/>
      <c r="P69" s="589"/>
      <c r="Q69" s="100"/>
      <c r="R69" s="100"/>
      <c r="S69" s="100"/>
      <c r="T69" s="100"/>
      <c r="U69" s="100"/>
      <c r="V69" s="100"/>
      <c r="W69" s="194"/>
      <c r="X69" s="100"/>
      <c r="Y69" s="100"/>
      <c r="Z69" s="100"/>
      <c r="AA69" s="100"/>
      <c r="AB69" s="100"/>
      <c r="AC69" s="100"/>
      <c r="AE69" s="100"/>
      <c r="AF69" s="100"/>
      <c r="AG69" s="100"/>
    </row>
    <row r="70" spans="2:33" s="384" customFormat="1" ht="14.25">
      <c r="B70" s="334">
        <v>35</v>
      </c>
      <c r="C70" s="168" t="s">
        <v>393</v>
      </c>
      <c r="D70" s="103" t="s">
        <v>132</v>
      </c>
      <c r="E70" s="331"/>
      <c r="F70" s="142"/>
      <c r="G70" s="597"/>
      <c r="H70" s="100"/>
      <c r="I70" s="100"/>
      <c r="J70" s="100"/>
      <c r="K70" s="100"/>
      <c r="L70" s="100"/>
      <c r="M70" s="100"/>
      <c r="N70" s="100"/>
      <c r="O70" s="100"/>
      <c r="P70" s="589"/>
      <c r="Q70" s="100"/>
      <c r="R70" s="100"/>
      <c r="S70" s="100"/>
      <c r="T70" s="100"/>
      <c r="U70" s="100"/>
      <c r="V70" s="100"/>
      <c r="W70" s="194"/>
      <c r="X70" s="100"/>
      <c r="Y70" s="100"/>
      <c r="Z70" s="100"/>
      <c r="AA70" s="100"/>
      <c r="AB70" s="100"/>
      <c r="AC70" s="100"/>
      <c r="AE70" s="100"/>
      <c r="AF70" s="100"/>
      <c r="AG70" s="100"/>
    </row>
    <row r="71" spans="2:33" ht="14.25">
      <c r="B71" s="334">
        <v>36</v>
      </c>
      <c r="C71" s="168" t="s">
        <v>392</v>
      </c>
      <c r="D71" s="103" t="s">
        <v>132</v>
      </c>
      <c r="E71" s="331"/>
      <c r="F71" s="142"/>
      <c r="G71" s="597"/>
      <c r="H71" s="100"/>
      <c r="I71" s="100"/>
      <c r="J71" s="100"/>
      <c r="K71" s="100"/>
      <c r="L71" s="100"/>
      <c r="M71" s="100"/>
      <c r="N71" s="62"/>
      <c r="O71" s="100"/>
      <c r="P71" s="589"/>
      <c r="Q71" s="270"/>
      <c r="R71" s="100"/>
      <c r="S71" s="100"/>
      <c r="T71" s="100"/>
      <c r="U71" s="194"/>
      <c r="V71" s="100"/>
      <c r="W71" s="194"/>
      <c r="X71" s="100"/>
      <c r="Y71" s="100"/>
      <c r="Z71" s="100"/>
      <c r="AA71" s="100"/>
      <c r="AB71" s="100"/>
      <c r="AC71" s="100"/>
      <c r="AE71" s="100"/>
      <c r="AF71" s="100"/>
      <c r="AG71" s="100"/>
    </row>
    <row r="72" spans="2:33" ht="14.25">
      <c r="B72" s="334">
        <v>37</v>
      </c>
      <c r="C72" s="168" t="s">
        <v>394</v>
      </c>
      <c r="D72" s="103" t="s">
        <v>133</v>
      </c>
      <c r="E72" s="331"/>
      <c r="F72" s="142"/>
      <c r="G72" s="597"/>
      <c r="H72" s="264"/>
      <c r="I72" s="100"/>
      <c r="J72" s="100"/>
      <c r="K72" s="100"/>
      <c r="L72" s="100"/>
      <c r="M72" s="100"/>
      <c r="N72" s="62"/>
      <c r="O72" s="100"/>
      <c r="P72" s="589"/>
      <c r="Q72" s="264"/>
      <c r="R72" s="100"/>
      <c r="S72" s="100"/>
      <c r="T72" s="100"/>
      <c r="U72" s="194"/>
      <c r="V72" s="194"/>
      <c r="W72" s="194"/>
      <c r="X72" s="100"/>
      <c r="Y72" s="100"/>
      <c r="Z72" s="100"/>
      <c r="AA72" s="100"/>
      <c r="AB72" s="100"/>
      <c r="AC72" s="100"/>
      <c r="AE72" s="100"/>
      <c r="AF72" s="100"/>
      <c r="AG72" s="100"/>
    </row>
    <row r="73" spans="2:33" ht="14.25">
      <c r="B73" s="334">
        <v>38</v>
      </c>
      <c r="C73" s="168" t="s">
        <v>395</v>
      </c>
      <c r="D73" s="103" t="s">
        <v>133</v>
      </c>
      <c r="E73" s="332"/>
      <c r="F73" s="142"/>
      <c r="G73" s="597"/>
      <c r="H73" s="145"/>
      <c r="I73" s="100"/>
      <c r="J73" s="100"/>
      <c r="K73" s="264"/>
      <c r="L73" s="100"/>
      <c r="M73" s="100"/>
      <c r="N73" s="62"/>
      <c r="O73" s="100"/>
      <c r="P73" s="589"/>
      <c r="Q73" s="264"/>
      <c r="R73" s="264"/>
      <c r="S73" s="100"/>
      <c r="T73" s="264"/>
      <c r="U73" s="194"/>
      <c r="V73" s="194"/>
      <c r="W73" s="194"/>
      <c r="X73" s="100"/>
      <c r="Y73" s="100"/>
      <c r="Z73" s="100"/>
      <c r="AA73" s="100"/>
      <c r="AB73" s="100"/>
      <c r="AC73" s="100"/>
      <c r="AE73" s="100"/>
      <c r="AF73" s="100"/>
      <c r="AG73" s="100"/>
    </row>
    <row r="74" spans="2:33" ht="14.25">
      <c r="B74" s="334">
        <v>39</v>
      </c>
      <c r="C74" s="168" t="s">
        <v>396</v>
      </c>
      <c r="D74" s="103" t="s">
        <v>134</v>
      </c>
      <c r="E74" s="331"/>
      <c r="F74" s="142"/>
      <c r="G74" s="597"/>
      <c r="H74" s="145"/>
      <c r="I74" s="100"/>
      <c r="J74" s="100"/>
      <c r="K74" s="100"/>
      <c r="L74" s="194"/>
      <c r="M74" s="194"/>
      <c r="N74" s="194"/>
      <c r="O74" s="194"/>
      <c r="P74" s="595"/>
      <c r="Q74" s="194"/>
      <c r="R74" s="194"/>
      <c r="S74" s="194"/>
      <c r="T74" s="194"/>
      <c r="U74" s="194"/>
      <c r="V74" s="194"/>
      <c r="W74" s="194"/>
      <c r="X74" s="100"/>
      <c r="Y74" s="100"/>
      <c r="Z74" s="100"/>
      <c r="AA74" s="100"/>
      <c r="AB74" s="100"/>
      <c r="AC74" s="100"/>
    </row>
    <row r="75" spans="2:33" ht="14.25">
      <c r="B75" s="334">
        <v>40</v>
      </c>
      <c r="C75" s="168" t="s">
        <v>397</v>
      </c>
      <c r="D75" s="103" t="s">
        <v>134</v>
      </c>
      <c r="E75" s="331"/>
      <c r="F75" s="142"/>
      <c r="G75" s="597"/>
      <c r="H75" s="145"/>
      <c r="I75" s="100"/>
      <c r="J75" s="100"/>
      <c r="K75" s="100"/>
      <c r="L75" s="194"/>
      <c r="M75" s="194"/>
      <c r="N75" s="194"/>
      <c r="O75" s="194"/>
      <c r="P75" s="595"/>
      <c r="Q75" s="194"/>
      <c r="R75" s="194"/>
      <c r="S75" s="194"/>
      <c r="T75" s="194"/>
      <c r="U75" s="194"/>
      <c r="V75" s="194"/>
      <c r="W75" s="194"/>
      <c r="X75" s="100"/>
      <c r="Y75" s="100"/>
      <c r="Z75" s="100"/>
      <c r="AA75" s="100"/>
      <c r="AB75" s="100"/>
      <c r="AC75" s="100"/>
    </row>
    <row r="76" spans="2:33" s="384" customFormat="1" ht="14.25">
      <c r="B76" s="334">
        <v>41</v>
      </c>
      <c r="C76" s="168" t="s">
        <v>399</v>
      </c>
      <c r="D76" s="103" t="s">
        <v>398</v>
      </c>
      <c r="E76" s="331"/>
      <c r="F76" s="142"/>
      <c r="G76" s="597"/>
      <c r="H76" s="145"/>
      <c r="I76" s="100"/>
      <c r="J76" s="100"/>
      <c r="K76" s="100"/>
      <c r="L76" s="194"/>
      <c r="M76" s="194"/>
      <c r="N76" s="194"/>
      <c r="O76" s="194"/>
      <c r="P76" s="595"/>
      <c r="Q76" s="194"/>
      <c r="R76" s="194"/>
      <c r="S76" s="194"/>
      <c r="T76" s="194"/>
      <c r="U76" s="194"/>
      <c r="V76" s="194"/>
      <c r="W76" s="194"/>
      <c r="X76" s="100"/>
      <c r="Y76" s="100"/>
      <c r="Z76" s="100"/>
      <c r="AA76" s="100"/>
      <c r="AB76" s="100"/>
      <c r="AC76" s="100"/>
    </row>
    <row r="77" spans="2:33">
      <c r="B77" s="334">
        <v>42</v>
      </c>
      <c r="C77" s="168" t="s">
        <v>400</v>
      </c>
      <c r="D77" s="103" t="s">
        <v>118</v>
      </c>
      <c r="E77" s="331"/>
      <c r="F77" s="142"/>
      <c r="G77" s="597"/>
      <c r="H77" s="142"/>
      <c r="I77" s="100"/>
      <c r="J77" s="100"/>
      <c r="K77" s="100"/>
      <c r="L77" s="100"/>
      <c r="M77" s="100"/>
      <c r="N77" s="62"/>
      <c r="O77" s="100"/>
      <c r="P77" s="589"/>
      <c r="Q77" s="100"/>
      <c r="R77" s="100"/>
      <c r="S77" s="100"/>
      <c r="T77" s="100"/>
      <c r="U77" s="100"/>
      <c r="V77" s="100"/>
      <c r="W77" s="100"/>
      <c r="X77" s="100"/>
      <c r="Y77" s="100"/>
      <c r="Z77" s="100"/>
      <c r="AA77" s="100"/>
      <c r="AB77" s="100"/>
      <c r="AC77" s="100"/>
    </row>
    <row r="78" spans="2:33">
      <c r="B78" s="334">
        <v>43</v>
      </c>
      <c r="C78" s="168" t="s">
        <v>401</v>
      </c>
      <c r="D78" s="103" t="s">
        <v>118</v>
      </c>
      <c r="E78" s="331"/>
      <c r="F78" s="142"/>
      <c r="G78" s="597"/>
      <c r="H78" s="142"/>
    </row>
    <row r="79" spans="2:33">
      <c r="B79" s="334">
        <v>44</v>
      </c>
      <c r="C79" s="168" t="s">
        <v>404</v>
      </c>
      <c r="D79" s="103" t="s">
        <v>402</v>
      </c>
      <c r="E79" s="331"/>
      <c r="F79" s="145"/>
      <c r="G79" s="595"/>
      <c r="H79" s="145"/>
    </row>
    <row r="80" spans="2:33">
      <c r="B80" s="334">
        <v>45</v>
      </c>
      <c r="C80" s="168" t="s">
        <v>405</v>
      </c>
      <c r="D80" s="103" t="s">
        <v>402</v>
      </c>
      <c r="E80" s="331"/>
      <c r="F80" s="146"/>
      <c r="G80" s="595"/>
      <c r="H80" s="146"/>
      <c r="N80" s="124"/>
    </row>
    <row r="81" spans="2:14">
      <c r="B81" s="334">
        <v>46</v>
      </c>
      <c r="C81" s="168" t="s">
        <v>406</v>
      </c>
      <c r="D81" s="103" t="s">
        <v>403</v>
      </c>
      <c r="E81" s="331"/>
      <c r="F81" s="146"/>
      <c r="G81" s="595"/>
      <c r="H81" s="146"/>
      <c r="N81" s="124"/>
    </row>
    <row r="82" spans="2:14">
      <c r="B82" s="334"/>
      <c r="C82" s="168"/>
      <c r="D82" s="103"/>
      <c r="E82" s="331"/>
      <c r="F82" s="146"/>
      <c r="G82" s="595"/>
      <c r="H82" s="146"/>
      <c r="N82" s="124"/>
    </row>
    <row r="83" spans="2:14">
      <c r="B83" s="334"/>
      <c r="C83" s="168"/>
      <c r="D83" s="103"/>
      <c r="E83" s="331"/>
      <c r="F83" s="146"/>
      <c r="G83" s="595"/>
      <c r="H83" s="146"/>
      <c r="N83" s="124"/>
    </row>
    <row r="84" spans="2:14">
      <c r="B84" s="334"/>
      <c r="C84" s="319"/>
      <c r="D84" s="333"/>
      <c r="E84" s="331"/>
      <c r="F84" s="145"/>
      <c r="G84" s="595"/>
      <c r="H84" s="145"/>
      <c r="N84" s="124"/>
    </row>
    <row r="85" spans="2:14">
      <c r="B85" s="334"/>
      <c r="C85" s="319"/>
      <c r="D85" s="333"/>
      <c r="E85" s="331"/>
      <c r="F85" s="145"/>
      <c r="G85" s="595"/>
      <c r="H85" s="145"/>
      <c r="N85" s="124"/>
    </row>
    <row r="86" spans="2:14">
      <c r="B86" s="334"/>
      <c r="C86" s="319"/>
      <c r="D86" s="333"/>
      <c r="E86" s="331"/>
      <c r="F86" s="142"/>
      <c r="G86" s="597"/>
      <c r="H86" s="142"/>
      <c r="N86" s="124"/>
    </row>
    <row r="87" spans="2:14">
      <c r="B87" s="334"/>
      <c r="C87" s="319"/>
      <c r="D87" s="333"/>
      <c r="E87" s="331"/>
      <c r="F87" s="142"/>
      <c r="G87" s="597"/>
      <c r="H87" s="142"/>
      <c r="N87" s="124"/>
    </row>
    <row r="88" spans="2:14">
      <c r="B88" s="334"/>
      <c r="C88" s="319"/>
      <c r="D88" s="333"/>
      <c r="E88" s="331"/>
      <c r="N88" s="124"/>
    </row>
    <row r="89" spans="2:14">
      <c r="B89" s="334"/>
      <c r="C89" s="319"/>
      <c r="D89" s="333"/>
      <c r="E89" s="331"/>
      <c r="N89" s="124"/>
    </row>
    <row r="90" spans="2:14">
      <c r="B90" s="334"/>
      <c r="C90" s="319"/>
      <c r="D90" s="333"/>
      <c r="E90" s="331"/>
      <c r="N90" s="124"/>
    </row>
    <row r="91" spans="2:14">
      <c r="B91" s="334"/>
      <c r="C91" s="168"/>
      <c r="D91" s="103"/>
      <c r="E91" s="331"/>
      <c r="N91" s="124"/>
    </row>
    <row r="92" spans="2:14">
      <c r="B92" s="334"/>
      <c r="C92" s="168"/>
      <c r="D92" s="103"/>
      <c r="E92" s="331"/>
      <c r="N92" s="124"/>
    </row>
    <row r="93" spans="2:14">
      <c r="B93" s="34">
        <f>SUM(B36:B92)</f>
        <v>1081</v>
      </c>
      <c r="N93" s="124"/>
    </row>
    <row r="94" spans="2:14">
      <c r="N94" s="124"/>
    </row>
    <row r="95" spans="2:14">
      <c r="N95" s="124"/>
    </row>
  </sheetData>
  <mergeCells count="1">
    <mergeCell ref="A1:O1"/>
  </mergeCells>
  <phoneticPr fontId="3"/>
  <conditionalFormatting sqref="V21:V23 V25:V29 V4:V11 Q17 O31:Q32 F4:H16 O3:Q16 O18:Q29 F18:H31">
    <cfRule type="cellIs" dxfId="1244" priority="6" stopIfTrue="1" operator="lessThanOrEqual">
      <formula>4</formula>
    </cfRule>
  </conditionalFormatting>
  <pageMargins left="0.33" right="0.13" top="0.59055118110236227" bottom="0.59055118110236227" header="0.51181102362204722" footer="0.51181102362204722"/>
  <pageSetup paperSize="9" orientation="portrait" horizontalDpi="4294967293" verticalDpi="429496729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topLeftCell="B1" workbookViewId="0">
      <selection sqref="A1:D1"/>
    </sheetView>
  </sheetViews>
  <sheetFormatPr defaultRowHeight="13.5"/>
  <cols>
    <col min="1" max="1" width="4.5" hidden="1" customWidth="1"/>
    <col min="2" max="2" width="4.5" customWidth="1"/>
    <col min="3" max="3" width="7.25" bestFit="1" customWidth="1"/>
    <col min="4" max="4" width="12.125" bestFit="1" customWidth="1"/>
    <col min="6" max="6" width="4.5" hidden="1" customWidth="1"/>
    <col min="7" max="7" width="5.5" bestFit="1" customWidth="1"/>
    <col min="8" max="8" width="7.25" bestFit="1" customWidth="1"/>
    <col min="9" max="9" width="11.25" bestFit="1" customWidth="1"/>
  </cols>
  <sheetData>
    <row r="1" spans="1:9">
      <c r="A1" s="733" t="s">
        <v>70</v>
      </c>
      <c r="B1" s="733"/>
      <c r="C1" s="733"/>
      <c r="D1" s="733"/>
      <c r="F1" s="733" t="s">
        <v>6</v>
      </c>
      <c r="G1" s="733"/>
      <c r="H1" s="733"/>
      <c r="I1" s="733"/>
    </row>
    <row r="2" spans="1:9">
      <c r="A2" s="431" t="str">
        <f>女個形!H4</f>
        <v>A9</v>
      </c>
      <c r="B2" s="431" t="str">
        <f>DBCS(A2)</f>
        <v>Ａ９</v>
      </c>
      <c r="C2" s="431" t="str">
        <f>女個形!C4</f>
        <v>三田村</v>
      </c>
      <c r="D2" s="431" t="str">
        <f>女個形!D4</f>
        <v>長生</v>
      </c>
      <c r="F2" s="430" t="str">
        <f>男個形!H4</f>
        <v>A2</v>
      </c>
      <c r="G2" s="431" t="str">
        <f>DBCS(F2)</f>
        <v>Ａ２</v>
      </c>
      <c r="H2" s="430" t="str">
        <f>男個形!C4</f>
        <v>堀</v>
      </c>
      <c r="I2" s="430" t="str">
        <f>男個形!D4</f>
        <v>拓大紅陵</v>
      </c>
    </row>
    <row r="3" spans="1:9">
      <c r="A3" s="431" t="str">
        <f>女個形!H5</f>
        <v>A5</v>
      </c>
      <c r="B3" s="431" t="str">
        <f t="shared" ref="B3:B41" si="0">DBCS(A3)</f>
        <v>Ａ５</v>
      </c>
      <c r="C3" s="431" t="str">
        <f>女個形!C5</f>
        <v>荒谷</v>
      </c>
      <c r="D3" s="431" t="str">
        <f>女個形!D5</f>
        <v>船橋東</v>
      </c>
      <c r="F3" s="430" t="str">
        <f>男個形!H5</f>
        <v>A9</v>
      </c>
      <c r="G3" s="431" t="str">
        <f t="shared" ref="G3:G47" si="1">DBCS(F3)</f>
        <v>Ａ９</v>
      </c>
      <c r="H3" s="430" t="str">
        <f>男個形!C5</f>
        <v>本戸</v>
      </c>
      <c r="I3" s="430" t="str">
        <f>男個形!D5</f>
        <v>船橋東</v>
      </c>
    </row>
    <row r="4" spans="1:9">
      <c r="A4" s="431" t="str">
        <f>女個形!H6</f>
        <v>A4</v>
      </c>
      <c r="B4" s="431" t="str">
        <f t="shared" si="0"/>
        <v>Ａ４</v>
      </c>
      <c r="C4" s="431" t="str">
        <f>女個形!C6</f>
        <v>浅田</v>
      </c>
      <c r="D4" s="431" t="str">
        <f>女個形!D6</f>
        <v>敬愛学園</v>
      </c>
      <c r="F4" s="430" t="str">
        <f>男個形!H6</f>
        <v>A7</v>
      </c>
      <c r="G4" s="431" t="str">
        <f t="shared" si="1"/>
        <v>Ａ７</v>
      </c>
      <c r="H4" s="430" t="str">
        <f>男個形!C6</f>
        <v>中島</v>
      </c>
      <c r="I4" s="430" t="str">
        <f>男個形!D6</f>
        <v>茂原樟陽</v>
      </c>
    </row>
    <row r="5" spans="1:9">
      <c r="A5" s="431" t="str">
        <f>女個形!H7</f>
        <v>A10</v>
      </c>
      <c r="B5" s="431" t="str">
        <f t="shared" si="0"/>
        <v>Ａ１０</v>
      </c>
      <c r="C5" s="431" t="str">
        <f>女個形!C7</f>
        <v>五十嵐</v>
      </c>
      <c r="D5" s="431" t="str">
        <f>女個形!D7</f>
        <v>西武台</v>
      </c>
      <c r="F5" s="430" t="str">
        <f>男個形!H7</f>
        <v>A8</v>
      </c>
      <c r="G5" s="431" t="str">
        <f t="shared" si="1"/>
        <v>Ａ８</v>
      </c>
      <c r="H5" s="430" t="str">
        <f>男個形!C7</f>
        <v>吾妻</v>
      </c>
      <c r="I5" s="430" t="str">
        <f>男個形!D7</f>
        <v>清水</v>
      </c>
    </row>
    <row r="6" spans="1:9">
      <c r="A6" s="431" t="str">
        <f>女個形!H8</f>
        <v>A7</v>
      </c>
      <c r="B6" s="431" t="str">
        <f t="shared" si="0"/>
        <v>Ａ７</v>
      </c>
      <c r="C6" s="431" t="str">
        <f>女個形!C8</f>
        <v>川崎</v>
      </c>
      <c r="D6" s="431" t="str">
        <f>女個形!D8</f>
        <v>秀明八千代</v>
      </c>
      <c r="F6" s="430" t="str">
        <f>男個形!H8</f>
        <v>A11</v>
      </c>
      <c r="G6" s="431" t="str">
        <f t="shared" si="1"/>
        <v>Ａ１１</v>
      </c>
      <c r="H6" s="430" t="str">
        <f>男個形!C8</f>
        <v>實川</v>
      </c>
      <c r="I6" s="430" t="str">
        <f>男個形!D8</f>
        <v>東金商業</v>
      </c>
    </row>
    <row r="7" spans="1:9">
      <c r="A7" s="431" t="str">
        <f>女個形!H9</f>
        <v>A3</v>
      </c>
      <c r="B7" s="431" t="str">
        <f t="shared" si="0"/>
        <v>Ａ３</v>
      </c>
      <c r="C7" s="431" t="str">
        <f>女個形!C9</f>
        <v>高橋</v>
      </c>
      <c r="D7" s="431" t="str">
        <f>女個形!D9</f>
        <v>拓大紅陵</v>
      </c>
      <c r="F7" s="430" t="str">
        <f>男個形!H9</f>
        <v>A5</v>
      </c>
      <c r="G7" s="431" t="str">
        <f t="shared" si="1"/>
        <v>Ａ５</v>
      </c>
      <c r="H7" s="430" t="str">
        <f>男個形!C9</f>
        <v>金澤</v>
      </c>
      <c r="I7" s="430" t="str">
        <f>男個形!D9</f>
        <v>長生</v>
      </c>
    </row>
    <row r="8" spans="1:9">
      <c r="A8" s="431" t="str">
        <f>女個形!H10</f>
        <v>A8</v>
      </c>
      <c r="B8" s="431" t="str">
        <f t="shared" si="0"/>
        <v>Ａ８</v>
      </c>
      <c r="C8" s="431" t="str">
        <f>女個形!C10</f>
        <v>落合</v>
      </c>
      <c r="D8" s="431" t="str">
        <f>女個形!D10</f>
        <v>木更津総合</v>
      </c>
      <c r="F8" s="430" t="str">
        <f>男個形!H10</f>
        <v>A4</v>
      </c>
      <c r="G8" s="431" t="str">
        <f t="shared" si="1"/>
        <v>Ａ４</v>
      </c>
      <c r="H8" s="430" t="str">
        <f>男個形!C10</f>
        <v>本田</v>
      </c>
      <c r="I8" s="430" t="str">
        <f>男個形!D10</f>
        <v>渋谷幕張</v>
      </c>
    </row>
    <row r="9" spans="1:9">
      <c r="A9" s="431" t="str">
        <f>女個形!H11</f>
        <v>A2</v>
      </c>
      <c r="B9" s="431" t="str">
        <f t="shared" si="0"/>
        <v>Ａ２</v>
      </c>
      <c r="C9" s="431" t="str">
        <f>女個形!C11</f>
        <v>別府</v>
      </c>
      <c r="D9" s="431" t="str">
        <f>女個形!D11</f>
        <v>習志野</v>
      </c>
      <c r="F9" s="430" t="str">
        <f>男個形!H11</f>
        <v>A3</v>
      </c>
      <c r="G9" s="431" t="str">
        <f t="shared" si="1"/>
        <v>Ａ３</v>
      </c>
      <c r="H9" s="430" t="str">
        <f>男個形!C11</f>
        <v>須賀田</v>
      </c>
      <c r="I9" s="430" t="str">
        <f>男個形!D11</f>
        <v>木更津総合</v>
      </c>
    </row>
    <row r="10" spans="1:9">
      <c r="A10" s="431" t="str">
        <f>女個形!H12</f>
        <v>A5</v>
      </c>
      <c r="B10" s="431" t="str">
        <f t="shared" si="0"/>
        <v>Ａ５</v>
      </c>
      <c r="C10" s="431" t="str">
        <f>女個形!C12</f>
        <v>衣鳩</v>
      </c>
      <c r="D10" s="431" t="str">
        <f>女個形!D12</f>
        <v>市立銚子</v>
      </c>
      <c r="F10" s="430" t="str">
        <f>男個形!H12</f>
        <v>A12</v>
      </c>
      <c r="G10" s="431" t="str">
        <f t="shared" si="1"/>
        <v>Ａ１２</v>
      </c>
      <c r="H10" s="430" t="str">
        <f>男個形!C12</f>
        <v>京相</v>
      </c>
      <c r="I10" s="430" t="str">
        <f>男個形!D12</f>
        <v>成田</v>
      </c>
    </row>
    <row r="11" spans="1:9">
      <c r="A11" s="431" t="str">
        <f>女個形!H13</f>
        <v>A1</v>
      </c>
      <c r="B11" s="431" t="str">
        <f t="shared" si="0"/>
        <v>Ａ１</v>
      </c>
      <c r="C11" s="431" t="str">
        <f>女個形!C13</f>
        <v>道本</v>
      </c>
      <c r="D11" s="431" t="str">
        <f>女個形!D13</f>
        <v>拓大紅陵</v>
      </c>
      <c r="F11" s="430" t="str">
        <f>男個形!H13</f>
        <v>A5</v>
      </c>
      <c r="G11" s="431" t="str">
        <f t="shared" si="1"/>
        <v>Ａ５</v>
      </c>
      <c r="H11" s="430" t="str">
        <f>男個形!C13</f>
        <v>小神</v>
      </c>
      <c r="I11" s="430" t="str">
        <f>男個形!D13</f>
        <v>敬愛学園</v>
      </c>
    </row>
    <row r="12" spans="1:9" ht="14.25">
      <c r="A12" s="431" t="str">
        <f>女個形!H16</f>
        <v>B</v>
      </c>
      <c r="B12" s="431" t="str">
        <f t="shared" si="0"/>
        <v>Ｂ</v>
      </c>
      <c r="C12" s="432" t="str">
        <f>女個形!C16</f>
        <v>田邉</v>
      </c>
      <c r="D12" s="432" t="str">
        <f>女個形!D16</f>
        <v>千葉南</v>
      </c>
      <c r="F12" s="430" t="str">
        <f>男個形!H14</f>
        <v>A9</v>
      </c>
      <c r="G12" s="431" t="str">
        <f t="shared" si="1"/>
        <v>Ａ９</v>
      </c>
      <c r="H12" s="430" t="str">
        <f>男個形!C14</f>
        <v>福井</v>
      </c>
      <c r="I12" s="430" t="str">
        <f>男個形!D14</f>
        <v>成東</v>
      </c>
    </row>
    <row r="13" spans="1:9" ht="14.25">
      <c r="A13" s="431" t="str">
        <f>女個形!H17</f>
        <v>B3</v>
      </c>
      <c r="B13" s="431" t="str">
        <f t="shared" si="0"/>
        <v>Ｂ３</v>
      </c>
      <c r="C13" s="432" t="str">
        <f>女個形!C17</f>
        <v>平岩</v>
      </c>
      <c r="D13" s="432" t="str">
        <f>女個形!D17</f>
        <v>麗澤</v>
      </c>
      <c r="F13" s="430" t="str">
        <f>男個形!H15</f>
        <v>A1</v>
      </c>
      <c r="G13" s="431" t="str">
        <f t="shared" si="1"/>
        <v>Ａ１</v>
      </c>
      <c r="H13" s="430" t="str">
        <f>男個形!C15</f>
        <v>池田</v>
      </c>
      <c r="I13" s="430" t="str">
        <f>男個形!D15</f>
        <v>秀明八千代</v>
      </c>
    </row>
    <row r="14" spans="1:9" ht="14.25">
      <c r="A14" s="431" t="str">
        <f>女個形!H18</f>
        <v>B7</v>
      </c>
      <c r="B14" s="431" t="str">
        <f t="shared" si="0"/>
        <v>Ｂ７</v>
      </c>
      <c r="C14" s="432" t="str">
        <f>女個形!C18</f>
        <v>高橋</v>
      </c>
      <c r="D14" s="432" t="str">
        <f>女個形!D18</f>
        <v>東金</v>
      </c>
      <c r="F14" s="430" t="str">
        <f>男個形!H19</f>
        <v>せ</v>
      </c>
      <c r="G14" s="431" t="str">
        <f t="shared" si="1"/>
        <v>せ</v>
      </c>
      <c r="H14" s="430" t="str">
        <f>男個形!C19</f>
        <v>菅谷</v>
      </c>
      <c r="I14" s="430" t="str">
        <f>男個形!D19</f>
        <v>市立銚子</v>
      </c>
    </row>
    <row r="15" spans="1:9" ht="14.25">
      <c r="A15" s="431" t="str">
        <f>女個形!H19</f>
        <v>B9</v>
      </c>
      <c r="B15" s="431" t="str">
        <f t="shared" si="0"/>
        <v>Ｂ９</v>
      </c>
      <c r="C15" s="432" t="str">
        <f>女個形!C19</f>
        <v>加瀬</v>
      </c>
      <c r="D15" s="432" t="str">
        <f>女個形!D19</f>
        <v>成東</v>
      </c>
      <c r="F15" s="430" t="str">
        <f>男個形!H20</f>
        <v>B3</v>
      </c>
      <c r="G15" s="431" t="str">
        <f t="shared" si="1"/>
        <v>Ｂ３</v>
      </c>
      <c r="H15" s="430" t="str">
        <f>男個形!C20</f>
        <v>中村</v>
      </c>
      <c r="I15" s="430" t="str">
        <f>男個形!D20</f>
        <v>秀明八千代</v>
      </c>
    </row>
    <row r="16" spans="1:9" ht="14.25">
      <c r="A16" s="431" t="str">
        <f>女個形!H20</f>
        <v>B2</v>
      </c>
      <c r="B16" s="431" t="str">
        <f t="shared" si="0"/>
        <v>Ｂ２</v>
      </c>
      <c r="C16" s="432" t="str">
        <f>女個形!C20</f>
        <v>仲</v>
      </c>
      <c r="D16" s="432" t="str">
        <f>女個形!D20</f>
        <v>拓大紅陵</v>
      </c>
      <c r="F16" s="430" t="str">
        <f>男個形!H21</f>
        <v>B2</v>
      </c>
      <c r="G16" s="431" t="str">
        <f t="shared" si="1"/>
        <v>Ｂ２</v>
      </c>
      <c r="H16" s="430" t="str">
        <f>男個形!C21</f>
        <v>北村</v>
      </c>
      <c r="I16" s="430" t="str">
        <f>男個形!D21</f>
        <v>拓大紅陵</v>
      </c>
    </row>
    <row r="17" spans="1:9" ht="14.25">
      <c r="A17" s="431" t="str">
        <f>女個形!H21</f>
        <v>B4</v>
      </c>
      <c r="B17" s="431" t="str">
        <f t="shared" si="0"/>
        <v>Ｂ４</v>
      </c>
      <c r="C17" s="432" t="str">
        <f>女個形!C21</f>
        <v>丸木</v>
      </c>
      <c r="D17" s="432" t="str">
        <f>女個形!D21</f>
        <v>習志野</v>
      </c>
      <c r="F17" s="430" t="str">
        <f>男個形!H22</f>
        <v>B10</v>
      </c>
      <c r="G17" s="431" t="str">
        <f t="shared" si="1"/>
        <v>Ｂ１０</v>
      </c>
      <c r="H17" s="430" t="str">
        <f>男個形!C22</f>
        <v>山上</v>
      </c>
      <c r="I17" s="430" t="str">
        <f>男個形!D22</f>
        <v>佐原</v>
      </c>
    </row>
    <row r="18" spans="1:9" ht="14.25">
      <c r="A18" s="431" t="str">
        <f>女個形!H22</f>
        <v>B6</v>
      </c>
      <c r="B18" s="431" t="str">
        <f t="shared" si="0"/>
        <v>Ｂ６</v>
      </c>
      <c r="C18" s="432" t="str">
        <f>女個形!C22</f>
        <v>金子</v>
      </c>
      <c r="D18" s="432" t="str">
        <f>女個形!D22</f>
        <v>成田</v>
      </c>
      <c r="F18" s="430" t="str">
        <f>男個形!H23</f>
        <v>B4</v>
      </c>
      <c r="G18" s="431" t="str">
        <f t="shared" si="1"/>
        <v>Ｂ４</v>
      </c>
      <c r="H18" s="430" t="str">
        <f>男個形!C23</f>
        <v>島村</v>
      </c>
      <c r="I18" s="430" t="str">
        <f>男個形!D23</f>
        <v>麗澤</v>
      </c>
    </row>
    <row r="19" spans="1:9" ht="14.25">
      <c r="A19" s="431" t="str">
        <f>女個形!H23</f>
        <v>B8</v>
      </c>
      <c r="B19" s="431" t="str">
        <f t="shared" si="0"/>
        <v>Ｂ８</v>
      </c>
      <c r="C19" s="432" t="str">
        <f>女個形!C23</f>
        <v>高岡</v>
      </c>
      <c r="D19" s="432" t="str">
        <f>女個形!D23</f>
        <v>佐原</v>
      </c>
      <c r="F19" s="430" t="str">
        <f>男個形!H24</f>
        <v>B8</v>
      </c>
      <c r="G19" s="431" t="str">
        <f t="shared" si="1"/>
        <v>Ｂ８</v>
      </c>
      <c r="H19" s="430" t="str">
        <f>男個形!C24</f>
        <v>井合</v>
      </c>
      <c r="I19" s="430" t="str">
        <f>男個形!D24</f>
        <v>西武台</v>
      </c>
    </row>
    <row r="20" spans="1:9" ht="14.25">
      <c r="A20" s="431" t="str">
        <f>女個形!H24</f>
        <v>B5</v>
      </c>
      <c r="B20" s="431" t="str">
        <f t="shared" si="0"/>
        <v>Ｂ５</v>
      </c>
      <c r="C20" s="432" t="str">
        <f>女個形!C24</f>
        <v>佐藤</v>
      </c>
      <c r="D20" s="432" t="str">
        <f>女個形!D24</f>
        <v>千葉経済</v>
      </c>
      <c r="F20" s="430" t="str">
        <f>男個形!H25</f>
        <v>B11</v>
      </c>
      <c r="G20" s="431" t="str">
        <f t="shared" si="1"/>
        <v>Ｂ１１</v>
      </c>
      <c r="H20" s="430" t="str">
        <f>男個形!C25</f>
        <v>榎本</v>
      </c>
      <c r="I20" s="430" t="str">
        <f>男個形!D25</f>
        <v>千葉南</v>
      </c>
    </row>
    <row r="21" spans="1:9" ht="14.25">
      <c r="A21" s="431" t="str">
        <f>女個形!H25</f>
        <v>B1</v>
      </c>
      <c r="B21" s="431" t="str">
        <f t="shared" si="0"/>
        <v>Ｂ１</v>
      </c>
      <c r="C21" s="432" t="str">
        <f>女個形!C25</f>
        <v>萩山</v>
      </c>
      <c r="D21" s="432" t="str">
        <f>女個形!D25</f>
        <v>秀明八千代</v>
      </c>
      <c r="F21" s="430" t="str">
        <f>男個形!H26</f>
        <v>B7</v>
      </c>
      <c r="G21" s="431" t="str">
        <f t="shared" si="1"/>
        <v>Ｂ７</v>
      </c>
      <c r="H21" s="430" t="str">
        <f>男個形!C26</f>
        <v>速水</v>
      </c>
      <c r="I21" s="430" t="str">
        <f>男個形!D26</f>
        <v>千葉経済</v>
      </c>
    </row>
    <row r="22" spans="1:9">
      <c r="A22" s="431" t="str">
        <f>女個形!Q4</f>
        <v>C8</v>
      </c>
      <c r="B22" s="431" t="str">
        <f t="shared" si="0"/>
        <v>Ｃ８</v>
      </c>
      <c r="C22" s="431" t="str">
        <f>女個形!L4</f>
        <v>秋葉</v>
      </c>
      <c r="D22" s="431" t="str">
        <f>女個形!M4</f>
        <v>船橋東</v>
      </c>
      <c r="F22" s="430" t="str">
        <f>男個形!H27</f>
        <v>B5</v>
      </c>
      <c r="G22" s="431" t="str">
        <f t="shared" si="1"/>
        <v>Ｂ５</v>
      </c>
      <c r="H22" s="430" t="str">
        <f>男個形!C27</f>
        <v>林</v>
      </c>
      <c r="I22" s="430" t="str">
        <f>男個形!D27</f>
        <v>木更津総合</v>
      </c>
    </row>
    <row r="23" spans="1:9">
      <c r="A23" s="431" t="str">
        <f>女個形!Q5</f>
        <v>C3</v>
      </c>
      <c r="B23" s="431" t="str">
        <f t="shared" si="0"/>
        <v>Ｃ３</v>
      </c>
      <c r="C23" s="431" t="str">
        <f>女個形!L5</f>
        <v>嶋田</v>
      </c>
      <c r="D23" s="431" t="str">
        <f>女個形!M5</f>
        <v>秀明八千代</v>
      </c>
      <c r="F23" s="430" t="str">
        <f>男個形!H28</f>
        <v>B6</v>
      </c>
      <c r="G23" s="431" t="str">
        <f t="shared" si="1"/>
        <v>Ｂ６</v>
      </c>
      <c r="H23" s="430" t="str">
        <f>男個形!C28</f>
        <v>黒田</v>
      </c>
      <c r="I23" s="430" t="str">
        <f>男個形!D28</f>
        <v>東金</v>
      </c>
    </row>
    <row r="24" spans="1:9">
      <c r="A24" s="431" t="str">
        <f>女個形!Q6</f>
        <v>C9</v>
      </c>
      <c r="B24" s="431" t="str">
        <f t="shared" si="0"/>
        <v>Ｃ９</v>
      </c>
      <c r="C24" s="431" t="str">
        <f>女個形!L6</f>
        <v>世良田</v>
      </c>
      <c r="D24" s="431" t="str">
        <f>女個形!M6</f>
        <v>佐原</v>
      </c>
      <c r="F24" s="430" t="str">
        <f>男個形!H29</f>
        <v>B1</v>
      </c>
      <c r="G24" s="431" t="str">
        <f t="shared" si="1"/>
        <v>Ｂ１</v>
      </c>
      <c r="H24" s="430" t="str">
        <f>男個形!C29</f>
        <v>高橋</v>
      </c>
      <c r="I24" s="430" t="str">
        <f>男個形!D29</f>
        <v>拓大紅陵</v>
      </c>
    </row>
    <row r="25" spans="1:9">
      <c r="A25" s="431" t="str">
        <f>女個形!Q7</f>
        <v>C6</v>
      </c>
      <c r="B25" s="431" t="str">
        <f t="shared" si="0"/>
        <v>Ｃ６</v>
      </c>
      <c r="C25" s="431" t="str">
        <f>女個形!L7</f>
        <v>駒村</v>
      </c>
      <c r="D25" s="431" t="str">
        <f>女個形!M7</f>
        <v>千葉黎明</v>
      </c>
      <c r="F25" s="430" t="str">
        <f>男個形!Q4</f>
        <v>C10</v>
      </c>
      <c r="G25" s="431" t="str">
        <f t="shared" si="1"/>
        <v>Ｃ１０</v>
      </c>
      <c r="H25" s="430" t="str">
        <f>男個形!L4</f>
        <v>原</v>
      </c>
      <c r="I25" s="430" t="str">
        <f>男個形!M4</f>
        <v>成東</v>
      </c>
    </row>
    <row r="26" spans="1:9">
      <c r="A26" s="431" t="str">
        <f>女個形!Q8</f>
        <v>C5</v>
      </c>
      <c r="B26" s="431" t="str">
        <f t="shared" si="0"/>
        <v>Ｃ５</v>
      </c>
      <c r="C26" s="431" t="str">
        <f>女個形!L8</f>
        <v>宮</v>
      </c>
      <c r="D26" s="431" t="str">
        <f>女個形!M8</f>
        <v>敬愛学園</v>
      </c>
      <c r="F26" s="430" t="str">
        <f>男個形!Q5</f>
        <v>C7</v>
      </c>
      <c r="G26" s="431" t="str">
        <f t="shared" si="1"/>
        <v>Ｃ７</v>
      </c>
      <c r="H26" s="430" t="str">
        <f>男個形!L5</f>
        <v>中村</v>
      </c>
      <c r="I26" s="430" t="str">
        <f>男個形!M5</f>
        <v>東金商業</v>
      </c>
    </row>
    <row r="27" spans="1:9">
      <c r="A27" s="431" t="str">
        <f>女個形!Q9</f>
        <v>C10</v>
      </c>
      <c r="B27" s="431" t="str">
        <f t="shared" si="0"/>
        <v>Ｃ１０</v>
      </c>
      <c r="C27" s="431" t="str">
        <f>女個形!L9</f>
        <v>飯田</v>
      </c>
      <c r="D27" s="431" t="str">
        <f>女個形!M9</f>
        <v>成東</v>
      </c>
      <c r="F27" s="430" t="str">
        <f>男個形!Q6</f>
        <v>C5</v>
      </c>
      <c r="G27" s="431" t="str">
        <f t="shared" si="1"/>
        <v>Ｃ５</v>
      </c>
      <c r="H27" s="430" t="str">
        <f>男個形!L6</f>
        <v>宍倉</v>
      </c>
      <c r="I27" s="430" t="str">
        <f>男個形!M6</f>
        <v>敬愛学園</v>
      </c>
    </row>
    <row r="28" spans="1:9">
      <c r="A28" s="431" t="str">
        <f>女個形!Q10</f>
        <v>C7</v>
      </c>
      <c r="B28" s="431" t="str">
        <f t="shared" si="0"/>
        <v>Ｃ７</v>
      </c>
      <c r="C28" s="431" t="str">
        <f>女個形!L10</f>
        <v>津田</v>
      </c>
      <c r="D28" s="431" t="str">
        <f>女個形!M10</f>
        <v>東金</v>
      </c>
      <c r="F28" s="430" t="str">
        <f>男個形!Q7</f>
        <v>C6</v>
      </c>
      <c r="G28" s="431" t="str">
        <f t="shared" si="1"/>
        <v>Ｃ６</v>
      </c>
      <c r="H28" s="430" t="str">
        <f>男個形!L7</f>
        <v>林</v>
      </c>
      <c r="I28" s="430" t="str">
        <f>男個形!M7</f>
        <v>東金</v>
      </c>
    </row>
    <row r="29" spans="1:9">
      <c r="A29" s="431" t="str">
        <f>女個形!Q11</f>
        <v>C2</v>
      </c>
      <c r="B29" s="431" t="str">
        <f t="shared" si="0"/>
        <v>Ｃ２</v>
      </c>
      <c r="C29" s="431" t="str">
        <f>女個形!L11</f>
        <v>岡本</v>
      </c>
      <c r="D29" s="431" t="str">
        <f>女個形!M11</f>
        <v>拓大紅陵</v>
      </c>
      <c r="F29" s="430" t="str">
        <f>男個形!Q8</f>
        <v>C9</v>
      </c>
      <c r="G29" s="431" t="str">
        <f t="shared" si="1"/>
        <v>Ｃ９</v>
      </c>
      <c r="H29" s="430" t="str">
        <f>男個形!L8</f>
        <v>桑田</v>
      </c>
      <c r="I29" s="430" t="str">
        <f>男個形!M8</f>
        <v>千葉南</v>
      </c>
    </row>
    <row r="30" spans="1:9">
      <c r="A30" s="431" t="str">
        <f>女個形!Q12</f>
        <v>C4</v>
      </c>
      <c r="B30" s="431" t="str">
        <f t="shared" si="0"/>
        <v>Ｃ４</v>
      </c>
      <c r="C30" s="431" t="str">
        <f>女個形!L12</f>
        <v>西川</v>
      </c>
      <c r="D30" s="431" t="str">
        <f>女個形!M12</f>
        <v>渋谷幕張</v>
      </c>
      <c r="F30" s="430" t="str">
        <f>男個形!Q9</f>
        <v>C10</v>
      </c>
      <c r="G30" s="431" t="str">
        <f t="shared" si="1"/>
        <v>Ｃ１０</v>
      </c>
      <c r="H30" s="430" t="str">
        <f>男個形!L9</f>
        <v>長友</v>
      </c>
      <c r="I30" s="430" t="str">
        <f>男個形!M9</f>
        <v>長生</v>
      </c>
    </row>
    <row r="31" spans="1:9">
      <c r="A31" s="431" t="str">
        <f>女個形!Q13</f>
        <v>C1</v>
      </c>
      <c r="B31" s="431" t="str">
        <f t="shared" si="0"/>
        <v>Ｃ１</v>
      </c>
      <c r="C31" s="431" t="str">
        <f>女個形!L13</f>
        <v>木津</v>
      </c>
      <c r="D31" s="431" t="str">
        <f>女個形!M13</f>
        <v>拓大紅陵</v>
      </c>
      <c r="F31" s="430" t="str">
        <f>男個形!Q10</f>
        <v>C8</v>
      </c>
      <c r="G31" s="431" t="str">
        <f t="shared" si="1"/>
        <v>Ｃ８</v>
      </c>
      <c r="H31" s="430" t="str">
        <f>男個形!L10</f>
        <v>高子</v>
      </c>
      <c r="I31" s="430" t="str">
        <f>男個形!M10</f>
        <v>船橋東</v>
      </c>
    </row>
    <row r="32" spans="1:9">
      <c r="A32" s="431" t="str">
        <f>女個形!Q16</f>
        <v>D10</v>
      </c>
      <c r="B32" s="431" t="str">
        <f t="shared" si="0"/>
        <v>Ｄ１０</v>
      </c>
      <c r="C32" s="431" t="str">
        <f>女個形!L16</f>
        <v>安原</v>
      </c>
      <c r="D32" s="431" t="str">
        <f>女個形!M16</f>
        <v>成田</v>
      </c>
      <c r="F32" s="430" t="str">
        <f>男個形!Q11</f>
        <v>C1</v>
      </c>
      <c r="G32" s="431" t="str">
        <f t="shared" si="1"/>
        <v>Ｃ１</v>
      </c>
      <c r="H32" s="430" t="str">
        <f>男個形!L11</f>
        <v>雑賀</v>
      </c>
      <c r="I32" s="430" t="str">
        <f>男個形!M11</f>
        <v>敬愛学園</v>
      </c>
    </row>
    <row r="33" spans="1:9">
      <c r="A33" s="431" t="str">
        <f>女個形!Q17</f>
        <v>D9</v>
      </c>
      <c r="B33" s="431" t="str">
        <f t="shared" si="0"/>
        <v>Ｄ９</v>
      </c>
      <c r="C33" s="431" t="str">
        <f>女個形!L17</f>
        <v>船戸</v>
      </c>
      <c r="D33" s="431" t="str">
        <f>女個形!M17</f>
        <v>西武台</v>
      </c>
      <c r="F33" s="430" t="str">
        <f>男個形!Q12</f>
        <v>C4</v>
      </c>
      <c r="G33" s="431" t="str">
        <f t="shared" si="1"/>
        <v>Ｃ４</v>
      </c>
      <c r="H33" s="430" t="str">
        <f>男個形!L12</f>
        <v>平野</v>
      </c>
      <c r="I33" s="430" t="str">
        <f>男個形!M12</f>
        <v>市立銚子</v>
      </c>
    </row>
    <row r="34" spans="1:9">
      <c r="A34" s="431" t="str">
        <f>女個形!Q18</f>
        <v>D8</v>
      </c>
      <c r="B34" s="431" t="str">
        <f t="shared" si="0"/>
        <v>Ｄ８</v>
      </c>
      <c r="C34" s="431" t="str">
        <f>女個形!L18</f>
        <v>板井</v>
      </c>
      <c r="D34" s="431" t="str">
        <f>女個形!M18</f>
        <v>千葉南</v>
      </c>
      <c r="F34" s="430" t="str">
        <f>男個形!Q13</f>
        <v>C10</v>
      </c>
      <c r="G34" s="431" t="str">
        <f t="shared" si="1"/>
        <v>Ｃ１０</v>
      </c>
      <c r="H34" s="430" t="str">
        <f>男個形!L13</f>
        <v>山口</v>
      </c>
      <c r="I34" s="430" t="str">
        <f>男個形!M13</f>
        <v>西武台</v>
      </c>
    </row>
    <row r="35" spans="1:9">
      <c r="A35" s="431" t="str">
        <f>女個形!Q19</f>
        <v>D3</v>
      </c>
      <c r="B35" s="431" t="str">
        <f t="shared" si="0"/>
        <v>Ｄ３</v>
      </c>
      <c r="C35" s="431" t="str">
        <f>女個形!L19</f>
        <v>長井</v>
      </c>
      <c r="D35" s="431" t="str">
        <f>女個形!M19</f>
        <v>拓大紅陵</v>
      </c>
      <c r="F35" s="430" t="str">
        <f>男個形!Q14</f>
        <v>C3</v>
      </c>
      <c r="G35" s="431" t="str">
        <f t="shared" si="1"/>
        <v>Ｃ３</v>
      </c>
      <c r="H35" s="430" t="str">
        <f>男個形!L14</f>
        <v>地曳</v>
      </c>
      <c r="I35" s="430" t="str">
        <f>男個形!M14</f>
        <v>拓大紅陵</v>
      </c>
    </row>
    <row r="36" spans="1:9">
      <c r="A36" s="431" t="str">
        <f>女個形!Q20</f>
        <v>D2</v>
      </c>
      <c r="B36" s="431" t="str">
        <f t="shared" si="0"/>
        <v>Ｄ２</v>
      </c>
      <c r="C36" s="431" t="str">
        <f>女個形!L20</f>
        <v>鈴木</v>
      </c>
      <c r="D36" s="431" t="str">
        <f>女個形!M20</f>
        <v>秀明八千代</v>
      </c>
      <c r="F36" s="430" t="str">
        <f>男個形!Q15</f>
        <v>C2</v>
      </c>
      <c r="G36" s="431" t="str">
        <f t="shared" si="1"/>
        <v>Ｃ２</v>
      </c>
      <c r="H36" s="430" t="str">
        <f>男個形!L15</f>
        <v>秋葉</v>
      </c>
      <c r="I36" s="430" t="str">
        <f>男個形!M15</f>
        <v>秀明八千代</v>
      </c>
    </row>
    <row r="37" spans="1:9">
      <c r="A37" s="431" t="str">
        <f>女個形!Q21</f>
        <v>D4</v>
      </c>
      <c r="B37" s="431" t="str">
        <f t="shared" si="0"/>
        <v>Ｄ４</v>
      </c>
      <c r="C37" s="431" t="str">
        <f>女個形!L21</f>
        <v>伊藤</v>
      </c>
      <c r="D37" s="431" t="str">
        <f>女個形!M21</f>
        <v>習志野</v>
      </c>
      <c r="F37" s="430" t="str">
        <f>男個形!Q19</f>
        <v>D7</v>
      </c>
      <c r="G37" s="431" t="str">
        <f t="shared" si="1"/>
        <v>Ｄ７</v>
      </c>
      <c r="H37" s="430" t="str">
        <f>男個形!L19</f>
        <v>宮本</v>
      </c>
      <c r="I37" s="430" t="str">
        <f>男個形!M19</f>
        <v>佐原</v>
      </c>
    </row>
    <row r="38" spans="1:9">
      <c r="A38" s="431" t="str">
        <f>女個形!Q22</f>
        <v>D7</v>
      </c>
      <c r="B38" s="431" t="str">
        <f t="shared" si="0"/>
        <v>Ｄ７</v>
      </c>
      <c r="C38" s="431" t="str">
        <f>女個形!L22</f>
        <v>菅原</v>
      </c>
      <c r="D38" s="431" t="str">
        <f>女個形!M22</f>
        <v>長生</v>
      </c>
      <c r="F38" s="430" t="str">
        <f>男個形!Q20</f>
        <v>D9</v>
      </c>
      <c r="G38" s="431" t="str">
        <f t="shared" si="1"/>
        <v>Ｄ９</v>
      </c>
      <c r="H38" s="430" t="str">
        <f>男個形!L20</f>
        <v>妻鹿</v>
      </c>
      <c r="I38" s="430" t="str">
        <f>男個形!M20</f>
        <v>千葉経済</v>
      </c>
    </row>
    <row r="39" spans="1:9">
      <c r="A39" s="431" t="str">
        <f>女個形!Q23</f>
        <v>D6</v>
      </c>
      <c r="B39" s="431" t="str">
        <f t="shared" si="0"/>
        <v>Ｄ６</v>
      </c>
      <c r="C39" s="431" t="str">
        <f>女個形!L23</f>
        <v>中嶋</v>
      </c>
      <c r="D39" s="431" t="str">
        <f>女個形!M23</f>
        <v>市立銚子</v>
      </c>
      <c r="F39" s="430" t="str">
        <f>男個形!Q21</f>
        <v>D4</v>
      </c>
      <c r="G39" s="431" t="str">
        <f t="shared" si="1"/>
        <v>Ｄ４</v>
      </c>
      <c r="H39" s="430" t="str">
        <f>男個形!L21</f>
        <v>皆川</v>
      </c>
      <c r="I39" s="430" t="str">
        <f>男個形!M21</f>
        <v>麗澤</v>
      </c>
    </row>
    <row r="40" spans="1:9">
      <c r="A40" s="431" t="str">
        <f>女個形!Q24</f>
        <v>D5</v>
      </c>
      <c r="B40" s="431" t="str">
        <f t="shared" si="0"/>
        <v>Ｄ５</v>
      </c>
      <c r="C40" s="431" t="str">
        <f>女個形!L24</f>
        <v>大内</v>
      </c>
      <c r="D40" s="431" t="str">
        <f>女個形!M24</f>
        <v>木更津総合</v>
      </c>
      <c r="F40" s="430" t="str">
        <f>男個形!Q22</f>
        <v>D2</v>
      </c>
      <c r="G40" s="431" t="str">
        <f t="shared" si="1"/>
        <v>Ｄ２</v>
      </c>
      <c r="H40" s="430" t="str">
        <f>男個形!L22</f>
        <v>桑野</v>
      </c>
      <c r="I40" s="430" t="str">
        <f>男個形!M22</f>
        <v>秀明八千代</v>
      </c>
    </row>
    <row r="41" spans="1:9">
      <c r="A41" s="431" t="str">
        <f>女個形!Q25</f>
        <v>D1</v>
      </c>
      <c r="B41" s="431" t="str">
        <f t="shared" si="0"/>
        <v>Ｄ１</v>
      </c>
      <c r="C41" s="431" t="str">
        <f>女個形!L25</f>
        <v>清水</v>
      </c>
      <c r="D41" s="431" t="str">
        <f>女個形!M25</f>
        <v>秀明八千代</v>
      </c>
      <c r="F41" s="430" t="str">
        <f>男個形!Q23</f>
        <v>D5</v>
      </c>
      <c r="G41" s="431" t="str">
        <f t="shared" si="1"/>
        <v>Ｄ５</v>
      </c>
      <c r="H41" s="430" t="str">
        <f>男個形!L23</f>
        <v>金子</v>
      </c>
      <c r="I41" s="430" t="str">
        <f>男個形!M23</f>
        <v>木更津総合</v>
      </c>
    </row>
    <row r="42" spans="1:9">
      <c r="F42" s="430" t="str">
        <f>男個形!Q24</f>
        <v>D8</v>
      </c>
      <c r="G42" s="431" t="str">
        <f t="shared" si="1"/>
        <v>Ｄ８</v>
      </c>
      <c r="H42" s="430" t="str">
        <f>男個形!L24</f>
        <v>井上</v>
      </c>
      <c r="I42" s="430" t="str">
        <f>男個形!M24</f>
        <v>昭和学院</v>
      </c>
    </row>
    <row r="43" spans="1:9">
      <c r="F43" s="430" t="str">
        <f>男個形!Q25</f>
        <v>D</v>
      </c>
      <c r="G43" s="431" t="str">
        <f t="shared" si="1"/>
        <v>Ｄ</v>
      </c>
      <c r="H43" s="430" t="str">
        <f>男個形!L25</f>
        <v>渡邉</v>
      </c>
      <c r="I43" s="430" t="str">
        <f>男個形!M25</f>
        <v>茂原樟陽</v>
      </c>
    </row>
    <row r="44" spans="1:9">
      <c r="F44" s="430" t="str">
        <f>男個形!Q26</f>
        <v>D6</v>
      </c>
      <c r="G44" s="431" t="str">
        <f t="shared" si="1"/>
        <v>Ｄ６</v>
      </c>
      <c r="H44" s="430" t="str">
        <f>男個形!L26</f>
        <v>仲川</v>
      </c>
      <c r="I44" s="430" t="str">
        <f>男個形!M26</f>
        <v>渋谷幕張</v>
      </c>
    </row>
    <row r="45" spans="1:9">
      <c r="F45" s="430" t="str">
        <f>男個形!Q27</f>
        <v>D3</v>
      </c>
      <c r="G45" s="431" t="str">
        <f t="shared" si="1"/>
        <v>Ｄ３</v>
      </c>
      <c r="H45" s="430" t="str">
        <f>男個形!L27</f>
        <v>河野</v>
      </c>
      <c r="I45" s="430" t="str">
        <f>男個形!M27</f>
        <v>拓大紅陵</v>
      </c>
    </row>
    <row r="46" spans="1:9">
      <c r="F46" s="430" t="str">
        <f>男個形!Q28</f>
        <v>D10</v>
      </c>
      <c r="G46" s="431" t="str">
        <f t="shared" si="1"/>
        <v>Ｄ１０</v>
      </c>
      <c r="H46" s="430" t="str">
        <f>男個形!L28</f>
        <v>清原</v>
      </c>
      <c r="I46" s="430" t="str">
        <f>男個形!M28</f>
        <v>成田</v>
      </c>
    </row>
    <row r="47" spans="1:9">
      <c r="F47" s="430" t="str">
        <f>男個形!Q29</f>
        <v>D1</v>
      </c>
      <c r="G47" s="431" t="str">
        <f t="shared" si="1"/>
        <v>Ｄ１</v>
      </c>
      <c r="H47" s="430" t="str">
        <f>男個形!L29</f>
        <v>岡本</v>
      </c>
      <c r="I47" s="430" t="str">
        <f>男個形!M29</f>
        <v>拓大紅陵</v>
      </c>
    </row>
  </sheetData>
  <mergeCells count="2">
    <mergeCell ref="A1:D1"/>
    <mergeCell ref="F1:I1"/>
  </mergeCells>
  <phoneticPr fontId="3"/>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N96"/>
  <sheetViews>
    <sheetView topLeftCell="B1" workbookViewId="0">
      <selection activeCell="F82" sqref="F82"/>
    </sheetView>
  </sheetViews>
  <sheetFormatPr defaultColWidth="9" defaultRowHeight="17.25"/>
  <cols>
    <col min="1" max="1" width="3.5" style="17" customWidth="1"/>
    <col min="2" max="2" width="6.875" style="424" customWidth="1"/>
    <col min="3" max="3" width="6.875" style="36" customWidth="1"/>
    <col min="4" max="5" width="8.625" style="15" customWidth="1"/>
    <col min="6" max="6" width="8.625" style="424" customWidth="1"/>
    <col min="7" max="10" width="3.125" style="15" customWidth="1"/>
    <col min="11" max="11" width="8.625" style="15" customWidth="1"/>
    <col min="12" max="12" width="8.625" style="429" customWidth="1"/>
    <col min="13" max="13" width="8.625" style="15" customWidth="1"/>
    <col min="14" max="14" width="3.875" style="15" bestFit="1" customWidth="1"/>
    <col min="15" max="15" width="6.875" style="424" customWidth="1"/>
    <col min="16" max="16" width="6.875" style="36" customWidth="1"/>
    <col min="17" max="17" width="4.5" style="15" bestFit="1" customWidth="1"/>
    <col min="18" max="18" width="4.5" style="15" customWidth="1"/>
    <col min="19" max="19" width="5.25" style="14" customWidth="1"/>
    <col min="20" max="20" width="5.25" style="429" customWidth="1"/>
    <col min="21" max="21" width="3.75" style="429" hidden="1" customWidth="1"/>
    <col min="22" max="22" width="5.25" style="424" customWidth="1"/>
    <col min="23" max="23" width="1.125" style="15" customWidth="1"/>
    <col min="24" max="26" width="5.25" style="15" customWidth="1"/>
    <col min="27" max="27" width="5.25" style="15" hidden="1" customWidth="1"/>
    <col min="28" max="28" width="5.25" style="15" customWidth="1"/>
    <col min="29" max="29" width="1.125" style="15" customWidth="1"/>
    <col min="30" max="32" width="5.25" style="15" customWidth="1"/>
    <col min="33" max="33" width="5.25" style="15" hidden="1" customWidth="1"/>
    <col min="34" max="34" width="5.25" style="15" customWidth="1"/>
    <col min="35" max="35" width="1.125" style="15" customWidth="1"/>
    <col min="36" max="38" width="5.25" style="15" customWidth="1"/>
    <col min="39" max="39" width="5.25" style="15" hidden="1" customWidth="1"/>
    <col min="40" max="53" width="5.25" style="15" customWidth="1"/>
    <col min="54" max="16384" width="9" style="15"/>
  </cols>
  <sheetData>
    <row r="1" spans="1:40">
      <c r="A1" s="26"/>
      <c r="B1" s="745" t="s">
        <v>102</v>
      </c>
      <c r="C1" s="745"/>
      <c r="D1" s="745"/>
      <c r="E1" s="745"/>
      <c r="F1" s="745"/>
      <c r="G1" s="745"/>
      <c r="H1" s="745"/>
      <c r="I1" s="745"/>
      <c r="J1" s="745"/>
      <c r="K1" s="745"/>
      <c r="L1" s="745"/>
      <c r="M1" s="745"/>
      <c r="N1" s="745"/>
      <c r="O1" s="745"/>
      <c r="P1" s="65"/>
      <c r="Q1" s="7"/>
      <c r="S1" s="170"/>
      <c r="W1" s="429"/>
      <c r="Y1" s="170"/>
      <c r="AE1" s="170"/>
      <c r="AK1" s="170"/>
    </row>
    <row r="2" spans="1:40" s="53" customFormat="1" ht="13.5">
      <c r="A2" s="26"/>
      <c r="B2" s="425" t="s">
        <v>0</v>
      </c>
      <c r="C2" s="147" t="s">
        <v>1</v>
      </c>
      <c r="D2" s="54"/>
      <c r="E2" s="426" t="s">
        <v>245</v>
      </c>
      <c r="F2" s="54"/>
      <c r="G2" s="54"/>
      <c r="H2" s="54"/>
      <c r="I2" s="54"/>
      <c r="J2" s="54"/>
      <c r="K2" s="54"/>
      <c r="L2" s="54" t="s">
        <v>246</v>
      </c>
      <c r="M2" s="76"/>
      <c r="N2" s="76"/>
      <c r="O2" s="425" t="s">
        <v>0</v>
      </c>
      <c r="P2" s="147" t="s">
        <v>1</v>
      </c>
      <c r="Q2" s="7"/>
      <c r="R2" s="208"/>
      <c r="S2" s="208"/>
      <c r="T2" s="445"/>
      <c r="U2" s="445"/>
      <c r="V2" s="445"/>
      <c r="W2" s="208"/>
      <c r="X2" s="208"/>
      <c r="Y2" s="208"/>
      <c r="Z2" s="208"/>
      <c r="AA2" s="208"/>
      <c r="AB2" s="208"/>
      <c r="AC2" s="208"/>
      <c r="AD2" s="208"/>
      <c r="AE2" s="208"/>
      <c r="AF2" s="208"/>
      <c r="AG2" s="208"/>
      <c r="AH2" s="208"/>
      <c r="AI2" s="208"/>
      <c r="AJ2" s="208"/>
      <c r="AK2" s="208"/>
      <c r="AL2" s="208"/>
      <c r="AM2" s="208"/>
      <c r="AN2" s="208"/>
    </row>
    <row r="3" spans="1:40" s="53" customFormat="1" ht="14.45" customHeight="1" thickBot="1">
      <c r="A3" s="735" t="s">
        <v>262</v>
      </c>
      <c r="B3" s="735" t="str">
        <f>IFERROR(VLOOKUP(A3,男女個形!$B$2:$D$41,2,FALSE),"")</f>
        <v>道本</v>
      </c>
      <c r="C3" s="740" t="str">
        <f>IFERROR(VLOOKUP(A3,男女個形!$B$2:$D$41,3,FALSE),"")</f>
        <v>拓大紅陵</v>
      </c>
      <c r="D3" s="475" t="s">
        <v>111</v>
      </c>
      <c r="E3" s="471"/>
      <c r="F3" s="466"/>
      <c r="G3" s="470"/>
      <c r="H3" s="490"/>
      <c r="I3" s="470"/>
      <c r="J3" s="469"/>
      <c r="K3" s="336"/>
      <c r="L3" s="336"/>
      <c r="M3" s="495" t="s">
        <v>103</v>
      </c>
      <c r="N3" s="746" t="s">
        <v>247</v>
      </c>
      <c r="O3" s="736" t="str">
        <f>IFERROR(VLOOKUP(N3,男女個形!$B$2:$D$41,2,FALSE),"")</f>
        <v>木津</v>
      </c>
      <c r="P3" s="741" t="str">
        <f>IFERROR(VLOOKUP(N3,男女個形!$B$2:$D$41,3,FALSE),"")</f>
        <v>拓大紅陵</v>
      </c>
      <c r="Q3" s="734"/>
      <c r="R3" s="446"/>
      <c r="S3" s="447"/>
      <c r="T3" s="447"/>
      <c r="U3" s="447"/>
      <c r="V3" s="448"/>
      <c r="W3" s="449"/>
      <c r="X3" s="446"/>
      <c r="Y3" s="447"/>
      <c r="Z3" s="447"/>
      <c r="AA3" s="447"/>
      <c r="AB3" s="448"/>
      <c r="AC3" s="449"/>
      <c r="AD3" s="446"/>
      <c r="AE3" s="447"/>
      <c r="AF3" s="447"/>
      <c r="AG3" s="447"/>
      <c r="AH3" s="448"/>
      <c r="AI3" s="208"/>
      <c r="AJ3" s="446"/>
      <c r="AK3" s="450"/>
      <c r="AL3" s="450"/>
      <c r="AM3" s="450">
        <v>19.899999999999999</v>
      </c>
      <c r="AN3" s="451"/>
    </row>
    <row r="4" spans="1:40" s="53" customFormat="1" ht="14.45" customHeight="1" thickTop="1" thickBot="1">
      <c r="A4" s="735"/>
      <c r="B4" s="735"/>
      <c r="C4" s="740"/>
      <c r="D4" s="476">
        <v>5</v>
      </c>
      <c r="E4" s="478" t="s">
        <v>653</v>
      </c>
      <c r="F4" s="466"/>
      <c r="G4" s="472"/>
      <c r="H4" s="490"/>
      <c r="I4" s="470"/>
      <c r="J4" s="466"/>
      <c r="K4" s="336"/>
      <c r="L4" s="500" t="s">
        <v>654</v>
      </c>
      <c r="M4" s="494">
        <v>5</v>
      </c>
      <c r="N4" s="746"/>
      <c r="O4" s="737"/>
      <c r="P4" s="741"/>
      <c r="Q4" s="734"/>
      <c r="R4" s="452"/>
      <c r="S4" s="449"/>
      <c r="T4" s="449"/>
      <c r="U4" s="449"/>
      <c r="V4" s="453"/>
      <c r="W4" s="449"/>
      <c r="X4" s="452"/>
      <c r="Y4" s="449"/>
      <c r="Z4" s="449"/>
      <c r="AA4" s="449"/>
      <c r="AB4" s="453"/>
      <c r="AC4" s="449"/>
      <c r="AD4" s="452"/>
      <c r="AE4" s="449"/>
      <c r="AF4" s="449"/>
      <c r="AG4" s="449"/>
      <c r="AH4" s="453"/>
      <c r="AI4" s="208"/>
      <c r="AJ4" s="452"/>
      <c r="AK4" s="208"/>
      <c r="AL4" s="208"/>
      <c r="AM4" s="208">
        <v>19.600000000000001</v>
      </c>
      <c r="AN4" s="454"/>
    </row>
    <row r="5" spans="1:40" s="53" customFormat="1" ht="14.45" customHeight="1" thickTop="1" thickBot="1">
      <c r="A5" s="735" t="s">
        <v>248</v>
      </c>
      <c r="B5" s="735" t="str">
        <f>IFERROR(VLOOKUP(A5,男女個形!$B$2:$D$41,2,FALSE),"")</f>
        <v>丸木</v>
      </c>
      <c r="C5" s="740" t="str">
        <f>IFERROR(VLOOKUP(A5,男女個形!$B$2:$D$41,3,FALSE),"")</f>
        <v>習志野</v>
      </c>
      <c r="D5" s="477">
        <v>0</v>
      </c>
      <c r="E5" s="479">
        <v>5</v>
      </c>
      <c r="F5" s="466"/>
      <c r="G5" s="466"/>
      <c r="H5" s="490"/>
      <c r="I5" s="470"/>
      <c r="J5" s="472"/>
      <c r="K5" s="491"/>
      <c r="L5" s="492">
        <v>3</v>
      </c>
      <c r="M5" s="496">
        <v>0</v>
      </c>
      <c r="N5" s="746" t="s">
        <v>249</v>
      </c>
      <c r="O5" s="736" t="str">
        <f>IFERROR(VLOOKUP(N5,男女個形!$B$2:$D$41,2,FALSE),"")</f>
        <v>伊藤</v>
      </c>
      <c r="P5" s="741" t="str">
        <f>IFERROR(VLOOKUP(N5,男女個形!$B$2:$D$41,3,FALSE),"")</f>
        <v>習志野</v>
      </c>
      <c r="Q5" s="734"/>
      <c r="R5" s="452"/>
      <c r="S5" s="449"/>
      <c r="T5" s="449"/>
      <c r="U5" s="449"/>
      <c r="V5" s="453"/>
      <c r="W5" s="449"/>
      <c r="X5" s="455"/>
      <c r="Y5" s="208"/>
      <c r="Z5" s="208"/>
      <c r="AA5" s="208"/>
      <c r="AB5" s="454"/>
      <c r="AC5" s="449"/>
      <c r="AD5" s="455"/>
      <c r="AE5" s="208"/>
      <c r="AF5" s="208"/>
      <c r="AG5" s="208"/>
      <c r="AH5" s="454"/>
      <c r="AI5" s="208"/>
      <c r="AJ5" s="455"/>
      <c r="AK5" s="208"/>
      <c r="AL5" s="208"/>
      <c r="AM5" s="208">
        <v>19.45</v>
      </c>
      <c r="AN5" s="454"/>
    </row>
    <row r="6" spans="1:40" s="53" customFormat="1" ht="14.45" customHeight="1" thickTop="1" thickBot="1">
      <c r="A6" s="735"/>
      <c r="B6" s="735"/>
      <c r="C6" s="740"/>
      <c r="D6" s="471" t="s">
        <v>111</v>
      </c>
      <c r="E6" s="480">
        <f>E5</f>
        <v>5</v>
      </c>
      <c r="F6" s="478" t="s">
        <v>653</v>
      </c>
      <c r="G6" s="466"/>
      <c r="H6" s="490"/>
      <c r="I6" s="470"/>
      <c r="J6" s="472"/>
      <c r="K6" s="500" t="s">
        <v>654</v>
      </c>
      <c r="L6" s="473">
        <f>L5</f>
        <v>3</v>
      </c>
      <c r="M6" s="338" t="s">
        <v>111</v>
      </c>
      <c r="N6" s="746"/>
      <c r="O6" s="737"/>
      <c r="P6" s="741"/>
      <c r="Q6" s="734"/>
      <c r="R6" s="452"/>
      <c r="S6" s="449"/>
      <c r="T6" s="449"/>
      <c r="U6" s="449"/>
      <c r="V6" s="453"/>
      <c r="W6" s="449"/>
      <c r="X6" s="452"/>
      <c r="Y6" s="449"/>
      <c r="Z6" s="449"/>
      <c r="AA6" s="449"/>
      <c r="AB6" s="453"/>
      <c r="AC6" s="449"/>
      <c r="AD6" s="452"/>
      <c r="AE6" s="208"/>
      <c r="AF6" s="208"/>
      <c r="AG6" s="208"/>
      <c r="AH6" s="454"/>
      <c r="AI6" s="208"/>
      <c r="AJ6" s="455"/>
      <c r="AK6" s="208"/>
      <c r="AL6" s="208"/>
      <c r="AM6" s="208">
        <v>19.399999999999999</v>
      </c>
      <c r="AN6" s="454"/>
    </row>
    <row r="7" spans="1:40" s="53" customFormat="1" ht="14.45" customHeight="1" thickTop="1" thickBot="1">
      <c r="A7" s="735" t="s">
        <v>250</v>
      </c>
      <c r="B7" s="735" t="str">
        <f>IFERROR(VLOOKUP(A7,男女個形!$B$2:$D$41,2,FALSE),"")</f>
        <v>高橋</v>
      </c>
      <c r="C7" s="740" t="str">
        <f>IFERROR(VLOOKUP(A7,男女個形!$B$2:$D$41,3,FALSE),"")</f>
        <v>拓大紅陵</v>
      </c>
      <c r="D7" s="475" t="s">
        <v>111</v>
      </c>
      <c r="E7" s="481">
        <f>E8</f>
        <v>0</v>
      </c>
      <c r="F7" s="479">
        <v>0</v>
      </c>
      <c r="G7" s="466"/>
      <c r="H7" s="490"/>
      <c r="I7" s="470"/>
      <c r="J7" s="491"/>
      <c r="K7" s="501">
        <v>1</v>
      </c>
      <c r="L7" s="498">
        <f>L8</f>
        <v>2</v>
      </c>
      <c r="M7" s="495" t="s">
        <v>108</v>
      </c>
      <c r="N7" s="746" t="s">
        <v>251</v>
      </c>
      <c r="O7" s="736" t="str">
        <f>IFERROR(VLOOKUP(N7,男女個形!$B$2:$D$41,2,FALSE),"")</f>
        <v>嶋田</v>
      </c>
      <c r="P7" s="741" t="str">
        <f>IFERROR(VLOOKUP(N7,男女個形!$B$2:$D$41,3,FALSE),"")</f>
        <v>秀明八千代</v>
      </c>
      <c r="Q7" s="734"/>
      <c r="R7" s="455"/>
      <c r="S7" s="208"/>
      <c r="T7" s="208"/>
      <c r="U7" s="208"/>
      <c r="V7" s="454"/>
      <c r="W7" s="449"/>
      <c r="X7" s="452"/>
      <c r="Y7" s="449"/>
      <c r="Z7" s="449"/>
      <c r="AA7" s="449"/>
      <c r="AB7" s="453"/>
      <c r="AC7" s="449"/>
      <c r="AD7" s="455"/>
      <c r="AE7" s="208"/>
      <c r="AF7" s="208"/>
      <c r="AG7" s="208"/>
      <c r="AH7" s="454"/>
      <c r="AI7" s="208"/>
      <c r="AJ7" s="452"/>
      <c r="AK7" s="208"/>
      <c r="AL7" s="208"/>
      <c r="AM7" s="208">
        <v>19.100000000000001</v>
      </c>
      <c r="AN7" s="454"/>
    </row>
    <row r="8" spans="1:40" s="53" customFormat="1" ht="14.45" customHeight="1" thickTop="1" thickBot="1">
      <c r="A8" s="735"/>
      <c r="B8" s="735"/>
      <c r="C8" s="740"/>
      <c r="D8" s="483">
        <v>0</v>
      </c>
      <c r="E8" s="482">
        <v>0</v>
      </c>
      <c r="F8" s="480">
        <f>$F$7</f>
        <v>0</v>
      </c>
      <c r="G8" s="466"/>
      <c r="H8" s="490"/>
      <c r="I8" s="470"/>
      <c r="J8" s="491"/>
      <c r="K8" s="502">
        <f>$K$7</f>
        <v>1</v>
      </c>
      <c r="L8" s="499">
        <v>2</v>
      </c>
      <c r="M8" s="494">
        <v>0</v>
      </c>
      <c r="N8" s="746"/>
      <c r="O8" s="737"/>
      <c r="P8" s="741"/>
      <c r="Q8" s="734"/>
      <c r="R8" s="452"/>
      <c r="S8" s="449"/>
      <c r="T8" s="449"/>
      <c r="U8" s="449"/>
      <c r="V8" s="453"/>
      <c r="W8" s="449"/>
      <c r="X8" s="452"/>
      <c r="Y8" s="449"/>
      <c r="Z8" s="449"/>
      <c r="AA8" s="449"/>
      <c r="AB8" s="453"/>
      <c r="AC8" s="449"/>
      <c r="AD8" s="452"/>
      <c r="AE8" s="449"/>
      <c r="AF8" s="449"/>
      <c r="AG8" s="449"/>
      <c r="AH8" s="453"/>
      <c r="AI8" s="208"/>
      <c r="AJ8" s="452"/>
      <c r="AK8" s="208"/>
      <c r="AL8" s="208"/>
      <c r="AM8" s="208">
        <v>18.95</v>
      </c>
      <c r="AN8" s="454"/>
    </row>
    <row r="9" spans="1:40" s="53" customFormat="1" ht="14.45" customHeight="1" thickTop="1" thickBot="1">
      <c r="A9" s="735" t="s">
        <v>252</v>
      </c>
      <c r="B9" s="735" t="str">
        <f>IFERROR(VLOOKUP(A9,男女個形!$B$2:$D$41,2,FALSE),"")</f>
        <v>仲</v>
      </c>
      <c r="C9" s="740" t="str">
        <f>IFERROR(VLOOKUP(A9,男女個形!$B$2:$D$41,3,FALSE),"")</f>
        <v>拓大紅陵</v>
      </c>
      <c r="D9" s="477">
        <v>5</v>
      </c>
      <c r="E9" s="471" t="s">
        <v>655</v>
      </c>
      <c r="F9" s="484">
        <f>$F$7</f>
        <v>0</v>
      </c>
      <c r="G9" s="466"/>
      <c r="H9" s="490"/>
      <c r="I9" s="470"/>
      <c r="J9" s="497"/>
      <c r="K9" s="503">
        <f t="shared" ref="K9" si="0">$K$7</f>
        <v>1</v>
      </c>
      <c r="L9" s="497" t="s">
        <v>656</v>
      </c>
      <c r="M9" s="496">
        <v>5</v>
      </c>
      <c r="N9" s="746" t="s">
        <v>253</v>
      </c>
      <c r="O9" s="736" t="str">
        <f>IFERROR(VLOOKUP(N9,男女個形!$B$2:$D$41,2,FALSE),"")</f>
        <v>鈴木</v>
      </c>
      <c r="P9" s="741" t="str">
        <f>IFERROR(VLOOKUP(N9,男女個形!$B$2:$D$41,3,FALSE),"")</f>
        <v>秀明八千代</v>
      </c>
      <c r="Q9" s="734"/>
      <c r="R9" s="452"/>
      <c r="S9" s="449"/>
      <c r="T9" s="449"/>
      <c r="U9" s="449"/>
      <c r="V9" s="453"/>
      <c r="W9" s="248"/>
      <c r="X9" s="455"/>
      <c r="Y9" s="208"/>
      <c r="Z9" s="208"/>
      <c r="AA9" s="208"/>
      <c r="AB9" s="454"/>
      <c r="AC9" s="449"/>
      <c r="AD9" s="452"/>
      <c r="AE9" s="449"/>
      <c r="AF9" s="449"/>
      <c r="AG9" s="449"/>
      <c r="AH9" s="453"/>
      <c r="AI9" s="208"/>
      <c r="AJ9" s="452"/>
      <c r="AK9" s="208"/>
      <c r="AL9" s="208"/>
      <c r="AM9" s="208">
        <v>18.899999999999999</v>
      </c>
      <c r="AN9" s="454"/>
    </row>
    <row r="10" spans="1:40" s="53" customFormat="1" ht="14.45" customHeight="1" thickTop="1" thickBot="1">
      <c r="A10" s="735"/>
      <c r="B10" s="735"/>
      <c r="C10" s="740"/>
      <c r="D10" s="471" t="s">
        <v>103</v>
      </c>
      <c r="E10" s="337"/>
      <c r="F10" s="484">
        <f t="shared" ref="F10" si="1">$F$7</f>
        <v>0</v>
      </c>
      <c r="G10" s="506">
        <f t="shared" ref="G10" si="2">$H$10</f>
        <v>4</v>
      </c>
      <c r="H10" s="493">
        <v>4</v>
      </c>
      <c r="I10" s="489">
        <v>1</v>
      </c>
      <c r="J10" s="507">
        <f>$I$10</f>
        <v>1</v>
      </c>
      <c r="K10" s="503">
        <f>$K$7</f>
        <v>1</v>
      </c>
      <c r="L10" s="338"/>
      <c r="M10" s="338" t="s">
        <v>108</v>
      </c>
      <c r="N10" s="746"/>
      <c r="O10" s="737"/>
      <c r="P10" s="741"/>
      <c r="Q10" s="734"/>
      <c r="R10" s="455"/>
      <c r="S10" s="208"/>
      <c r="T10" s="208"/>
      <c r="U10" s="208"/>
      <c r="V10" s="454"/>
      <c r="W10" s="208"/>
      <c r="X10" s="452"/>
      <c r="Y10" s="449"/>
      <c r="Z10" s="449"/>
      <c r="AA10" s="449"/>
      <c r="AB10" s="453"/>
      <c r="AC10" s="208"/>
      <c r="AD10" s="452"/>
      <c r="AE10" s="449"/>
      <c r="AF10" s="449"/>
      <c r="AG10" s="449"/>
      <c r="AH10" s="453"/>
      <c r="AI10" s="208"/>
      <c r="AJ10" s="452"/>
      <c r="AK10" s="208"/>
      <c r="AL10" s="208"/>
      <c r="AM10" s="208">
        <v>18.850000000000001</v>
      </c>
      <c r="AN10" s="454"/>
    </row>
    <row r="11" spans="1:40" s="53" customFormat="1" ht="14.45" customHeight="1" thickTop="1" thickBot="1">
      <c r="A11" s="735" t="s">
        <v>254</v>
      </c>
      <c r="B11" s="735" t="str">
        <f>IFERROR(VLOOKUP(A11,男女個形!$B$2:$D$41,2,FALSE),"")</f>
        <v>別府</v>
      </c>
      <c r="C11" s="740" t="str">
        <f>IFERROR(VLOOKUP(A11,男女個形!$B$2:$D$41,3,FALSE),"")</f>
        <v>習志野</v>
      </c>
      <c r="D11" s="475" t="s">
        <v>108</v>
      </c>
      <c r="E11" s="471"/>
      <c r="F11" s="484">
        <f>$F$14</f>
        <v>5</v>
      </c>
      <c r="G11" s="747" t="s">
        <v>654</v>
      </c>
      <c r="H11" s="748"/>
      <c r="I11" s="743" t="s">
        <v>667</v>
      </c>
      <c r="J11" s="744"/>
      <c r="K11" s="468">
        <f t="shared" ref="K11:K12" si="3">$K$14</f>
        <v>4</v>
      </c>
      <c r="L11" s="336"/>
      <c r="M11" s="495" t="s">
        <v>108</v>
      </c>
      <c r="N11" s="746" t="s">
        <v>255</v>
      </c>
      <c r="O11" s="736" t="str">
        <f>IFERROR(VLOOKUP(N11,男女個形!$B$2:$D$41,2,FALSE),"")</f>
        <v>岡本</v>
      </c>
      <c r="P11" s="741" t="str">
        <f>IFERROR(VLOOKUP(N11,男女個形!$B$2:$D$41,3,FALSE),"")</f>
        <v>拓大紅陵</v>
      </c>
      <c r="Q11" s="734"/>
      <c r="R11" s="452"/>
      <c r="S11" s="449"/>
      <c r="T11" s="449"/>
      <c r="U11" s="449"/>
      <c r="V11" s="453"/>
      <c r="W11" s="208"/>
      <c r="X11" s="452"/>
      <c r="Y11" s="449"/>
      <c r="Z11" s="449"/>
      <c r="AA11" s="449"/>
      <c r="AB11" s="453"/>
      <c r="AC11" s="208"/>
      <c r="AD11" s="452"/>
      <c r="AE11" s="449"/>
      <c r="AF11" s="449"/>
      <c r="AG11" s="449"/>
      <c r="AH11" s="453"/>
      <c r="AI11" s="208"/>
      <c r="AJ11" s="452"/>
      <c r="AK11" s="208"/>
      <c r="AL11" s="208"/>
      <c r="AM11" s="208"/>
      <c r="AN11" s="454"/>
    </row>
    <row r="12" spans="1:40" s="53" customFormat="1" ht="14.45" customHeight="1" thickTop="1" thickBot="1">
      <c r="A12" s="735"/>
      <c r="B12" s="735"/>
      <c r="C12" s="740"/>
      <c r="D12" s="483">
        <v>4</v>
      </c>
      <c r="E12" s="485" t="s">
        <v>657</v>
      </c>
      <c r="F12" s="484">
        <f t="shared" ref="F12" si="4">$F$14</f>
        <v>5</v>
      </c>
      <c r="G12" s="466"/>
      <c r="H12" s="466"/>
      <c r="I12" s="466"/>
      <c r="J12" s="497"/>
      <c r="K12" s="468">
        <f t="shared" si="3"/>
        <v>4</v>
      </c>
      <c r="L12" s="500" t="s">
        <v>656</v>
      </c>
      <c r="M12" s="494">
        <v>5</v>
      </c>
      <c r="N12" s="746"/>
      <c r="O12" s="737"/>
      <c r="P12" s="741"/>
      <c r="Q12" s="734"/>
      <c r="R12" s="455"/>
      <c r="S12" s="208"/>
      <c r="T12" s="208"/>
      <c r="U12" s="208"/>
      <c r="V12" s="454"/>
      <c r="W12" s="208"/>
      <c r="X12" s="455"/>
      <c r="Y12" s="208"/>
      <c r="Z12" s="208"/>
      <c r="AA12" s="208"/>
      <c r="AB12" s="454"/>
      <c r="AC12" s="208"/>
      <c r="AD12" s="455"/>
      <c r="AE12" s="449"/>
      <c r="AF12" s="449"/>
      <c r="AG12" s="449"/>
      <c r="AH12" s="453"/>
      <c r="AI12" s="208"/>
      <c r="AJ12" s="455"/>
      <c r="AK12" s="208"/>
      <c r="AL12" s="208"/>
      <c r="AM12" s="208"/>
      <c r="AN12" s="454"/>
    </row>
    <row r="13" spans="1:40" s="53" customFormat="1" ht="14.45" customHeight="1" thickTop="1" thickBot="1">
      <c r="A13" s="735" t="s">
        <v>256</v>
      </c>
      <c r="B13" s="735" t="str">
        <f>IFERROR(VLOOKUP(A13,男女個形!$B$2:$D$41,2,FALSE),"")</f>
        <v>平岩</v>
      </c>
      <c r="C13" s="740" t="str">
        <f>IFERROR(VLOOKUP(A13,男女個形!$B$2:$D$41,3,FALSE),"")</f>
        <v>麗澤</v>
      </c>
      <c r="D13" s="477">
        <v>1</v>
      </c>
      <c r="E13" s="486">
        <v>0</v>
      </c>
      <c r="F13" s="481">
        <f>$F$14</f>
        <v>5</v>
      </c>
      <c r="G13" s="466"/>
      <c r="H13" s="466"/>
      <c r="I13" s="466"/>
      <c r="J13" s="491"/>
      <c r="K13" s="481">
        <f>$K$14</f>
        <v>4</v>
      </c>
      <c r="L13" s="492">
        <v>0</v>
      </c>
      <c r="M13" s="496">
        <v>0</v>
      </c>
      <c r="N13" s="746" t="s">
        <v>257</v>
      </c>
      <c r="O13" s="736" t="str">
        <f>IFERROR(VLOOKUP(N13,男女個形!$B$2:$D$41,2,FALSE),"")</f>
        <v>長井</v>
      </c>
      <c r="P13" s="741" t="str">
        <f>IFERROR(VLOOKUP(N13,男女個形!$B$2:$D$41,3,FALSE),"")</f>
        <v>拓大紅陵</v>
      </c>
      <c r="Q13" s="734"/>
      <c r="R13" s="455"/>
      <c r="S13" s="208"/>
      <c r="T13" s="208"/>
      <c r="U13" s="208"/>
      <c r="V13" s="454"/>
      <c r="W13" s="208"/>
      <c r="X13" s="455"/>
      <c r="Y13" s="208"/>
      <c r="Z13" s="208"/>
      <c r="AA13" s="208"/>
      <c r="AB13" s="454"/>
      <c r="AC13" s="208"/>
      <c r="AD13" s="455"/>
      <c r="AE13" s="208"/>
      <c r="AF13" s="208"/>
      <c r="AG13" s="208"/>
      <c r="AH13" s="454"/>
      <c r="AI13" s="208"/>
      <c r="AJ13" s="455"/>
      <c r="AK13" s="208"/>
      <c r="AL13" s="208"/>
      <c r="AM13" s="208"/>
      <c r="AN13" s="454"/>
    </row>
    <row r="14" spans="1:40" s="53" customFormat="1" ht="14.45" customHeight="1" thickTop="1" thickBot="1">
      <c r="A14" s="735"/>
      <c r="B14" s="735"/>
      <c r="C14" s="740"/>
      <c r="D14" s="471" t="s">
        <v>111</v>
      </c>
      <c r="E14" s="480">
        <f>E13</f>
        <v>0</v>
      </c>
      <c r="F14" s="488">
        <v>5</v>
      </c>
      <c r="G14" s="466"/>
      <c r="H14" s="466"/>
      <c r="I14" s="466"/>
      <c r="J14" s="491"/>
      <c r="K14" s="505">
        <v>4</v>
      </c>
      <c r="L14" s="473">
        <f>L13</f>
        <v>0</v>
      </c>
      <c r="M14" s="338" t="s">
        <v>111</v>
      </c>
      <c r="N14" s="746"/>
      <c r="O14" s="737"/>
      <c r="P14" s="741"/>
      <c r="Q14" s="734"/>
      <c r="R14" s="455"/>
      <c r="S14" s="208"/>
      <c r="T14" s="208"/>
      <c r="U14" s="208"/>
      <c r="V14" s="454"/>
      <c r="W14" s="208"/>
      <c r="X14" s="455"/>
      <c r="Y14" s="208"/>
      <c r="Z14" s="208"/>
      <c r="AA14" s="208"/>
      <c r="AB14" s="454"/>
      <c r="AC14" s="208"/>
      <c r="AD14" s="455"/>
      <c r="AE14" s="208"/>
      <c r="AF14" s="208"/>
      <c r="AG14" s="208"/>
      <c r="AH14" s="454"/>
      <c r="AI14" s="208"/>
      <c r="AJ14" s="455"/>
      <c r="AK14" s="208"/>
      <c r="AL14" s="208"/>
      <c r="AM14" s="208"/>
      <c r="AN14" s="454"/>
    </row>
    <row r="15" spans="1:40" s="53" customFormat="1" ht="14.45" customHeight="1" thickTop="1" thickBot="1">
      <c r="A15" s="735" t="s">
        <v>258</v>
      </c>
      <c r="B15" s="735" t="str">
        <f>IFERROR(VLOOKUP(A15,男女個形!$B$2:$D$41,2,FALSE),"")</f>
        <v>浅田</v>
      </c>
      <c r="C15" s="740" t="str">
        <f>IFERROR(VLOOKUP(A15,男女個形!$B$2:$D$41,3,FALSE),"")</f>
        <v>敬愛学園</v>
      </c>
      <c r="D15" s="475" t="s">
        <v>103</v>
      </c>
      <c r="E15" s="467">
        <f>E16</f>
        <v>5</v>
      </c>
      <c r="F15" s="338" t="s">
        <v>657</v>
      </c>
      <c r="G15" s="466"/>
      <c r="H15" s="466"/>
      <c r="I15" s="466"/>
      <c r="J15" s="472"/>
      <c r="K15" s="504" t="s">
        <v>656</v>
      </c>
      <c r="L15" s="498">
        <f>L16</f>
        <v>5</v>
      </c>
      <c r="M15" s="495" t="s">
        <v>111</v>
      </c>
      <c r="N15" s="746" t="s">
        <v>259</v>
      </c>
      <c r="O15" s="736" t="str">
        <f>IFERROR(VLOOKUP(N15,男女個形!$B$2:$D$41,2,FALSE),"")</f>
        <v>西川</v>
      </c>
      <c r="P15" s="741" t="str">
        <f>IFERROR(VLOOKUP(N15,男女個形!$B$2:$D$41,3,FALSE),"")</f>
        <v>渋谷幕張</v>
      </c>
      <c r="Q15" s="734"/>
      <c r="R15" s="455"/>
      <c r="S15" s="208"/>
      <c r="T15" s="208"/>
      <c r="U15" s="208"/>
      <c r="V15" s="454"/>
      <c r="W15" s="208"/>
      <c r="X15" s="455"/>
      <c r="Y15" s="208"/>
      <c r="Z15" s="208"/>
      <c r="AA15" s="208"/>
      <c r="AB15" s="454"/>
      <c r="AC15" s="208"/>
      <c r="AD15" s="455"/>
      <c r="AE15" s="208"/>
      <c r="AF15" s="208"/>
      <c r="AG15" s="208"/>
      <c r="AH15" s="454"/>
      <c r="AI15" s="208"/>
      <c r="AJ15" s="455"/>
      <c r="AK15" s="208"/>
      <c r="AL15" s="208"/>
      <c r="AM15" s="208"/>
      <c r="AN15" s="454"/>
    </row>
    <row r="16" spans="1:40" s="53" customFormat="1" ht="14.45" customHeight="1" thickTop="1" thickBot="1">
      <c r="A16" s="735"/>
      <c r="B16" s="735"/>
      <c r="C16" s="740"/>
      <c r="D16" s="476">
        <v>0</v>
      </c>
      <c r="E16" s="487">
        <v>5</v>
      </c>
      <c r="F16" s="466"/>
      <c r="G16" s="337"/>
      <c r="H16" s="337"/>
      <c r="I16" s="337"/>
      <c r="J16" s="338"/>
      <c r="K16" s="491"/>
      <c r="L16" s="499">
        <v>5</v>
      </c>
      <c r="M16" s="494">
        <v>0</v>
      </c>
      <c r="N16" s="746"/>
      <c r="O16" s="737"/>
      <c r="P16" s="741"/>
      <c r="Q16" s="734"/>
      <c r="R16" s="455"/>
      <c r="S16" s="208"/>
      <c r="T16" s="208"/>
      <c r="U16" s="208"/>
      <c r="V16" s="454"/>
      <c r="W16" s="208"/>
      <c r="X16" s="455"/>
      <c r="Y16" s="208"/>
      <c r="Z16" s="208"/>
      <c r="AA16" s="208"/>
      <c r="AB16" s="454"/>
      <c r="AC16" s="208"/>
      <c r="AD16" s="455"/>
      <c r="AE16" s="208"/>
      <c r="AF16" s="208"/>
      <c r="AG16" s="208"/>
      <c r="AH16" s="454"/>
      <c r="AI16" s="208"/>
      <c r="AJ16" s="455"/>
      <c r="AK16" s="208"/>
      <c r="AL16" s="208"/>
      <c r="AM16" s="208"/>
      <c r="AN16" s="454"/>
    </row>
    <row r="17" spans="1:40" s="53" customFormat="1" ht="14.45" customHeight="1" thickTop="1" thickBot="1">
      <c r="A17" s="735" t="s">
        <v>260</v>
      </c>
      <c r="B17" s="735" t="str">
        <f>IFERROR(VLOOKUP(A17,男女個形!$B$2:$D$41,2,FALSE),"")</f>
        <v>萩山</v>
      </c>
      <c r="C17" s="740" t="str">
        <f>IFERROR(VLOOKUP(A17,男女個形!$B$2:$D$41,3,FALSE),"")</f>
        <v>秀明八千代</v>
      </c>
      <c r="D17" s="477">
        <v>5</v>
      </c>
      <c r="E17" s="338" t="s">
        <v>657</v>
      </c>
      <c r="F17" s="466"/>
      <c r="G17" s="337"/>
      <c r="H17" s="337"/>
      <c r="I17" s="337"/>
      <c r="J17" s="338"/>
      <c r="K17" s="338"/>
      <c r="L17" s="497" t="s">
        <v>657</v>
      </c>
      <c r="M17" s="496">
        <v>5</v>
      </c>
      <c r="N17" s="746" t="s">
        <v>261</v>
      </c>
      <c r="O17" s="736" t="str">
        <f>IFERROR(VLOOKUP(N17,男女個形!$B$2:$D$41,2,FALSE),"")</f>
        <v>清水</v>
      </c>
      <c r="P17" s="741" t="str">
        <f>IFERROR(VLOOKUP(N17,男女個形!$B$2:$D$41,3,FALSE),"")</f>
        <v>秀明八千代</v>
      </c>
      <c r="Q17" s="734"/>
      <c r="R17" s="455"/>
      <c r="S17" s="208"/>
      <c r="T17" s="445"/>
      <c r="U17" s="445"/>
      <c r="V17" s="456"/>
      <c r="W17" s="208"/>
      <c r="X17" s="455"/>
      <c r="Y17" s="208"/>
      <c r="Z17" s="208"/>
      <c r="AA17" s="208"/>
      <c r="AB17" s="454"/>
      <c r="AC17" s="208"/>
      <c r="AD17" s="455"/>
      <c r="AE17" s="208"/>
      <c r="AF17" s="208"/>
      <c r="AG17" s="208"/>
      <c r="AH17" s="454"/>
      <c r="AI17" s="208"/>
      <c r="AJ17" s="455"/>
      <c r="AK17" s="208"/>
      <c r="AL17" s="208"/>
      <c r="AM17" s="208"/>
      <c r="AN17" s="454"/>
    </row>
    <row r="18" spans="1:40" s="53" customFormat="1" ht="14.45" customHeight="1" thickTop="1">
      <c r="A18" s="735"/>
      <c r="B18" s="735"/>
      <c r="C18" s="740"/>
      <c r="D18" s="471" t="s">
        <v>108</v>
      </c>
      <c r="E18" s="337"/>
      <c r="F18" s="466"/>
      <c r="G18" s="337"/>
      <c r="H18" s="337"/>
      <c r="I18" s="337"/>
      <c r="J18" s="472"/>
      <c r="K18" s="338"/>
      <c r="L18" s="338"/>
      <c r="M18" s="338" t="s">
        <v>108</v>
      </c>
      <c r="N18" s="735"/>
      <c r="O18" s="737"/>
      <c r="P18" s="741"/>
      <c r="Q18" s="734"/>
      <c r="R18" s="457"/>
      <c r="S18" s="458"/>
      <c r="T18" s="459"/>
      <c r="U18" s="459"/>
      <c r="V18" s="460"/>
      <c r="W18" s="208"/>
      <c r="X18" s="457"/>
      <c r="Y18" s="458"/>
      <c r="Z18" s="458"/>
      <c r="AA18" s="458"/>
      <c r="AB18" s="461"/>
      <c r="AC18" s="208"/>
      <c r="AD18" s="457"/>
      <c r="AE18" s="458"/>
      <c r="AF18" s="458"/>
      <c r="AG18" s="458"/>
      <c r="AH18" s="461"/>
      <c r="AI18" s="208"/>
      <c r="AJ18" s="457"/>
      <c r="AK18" s="458"/>
      <c r="AL18" s="458"/>
      <c r="AM18" s="458"/>
      <c r="AN18" s="461"/>
    </row>
    <row r="19" spans="1:40" s="53" customFormat="1" ht="13.5">
      <c r="A19" s="423"/>
      <c r="B19" s="423"/>
      <c r="C19" s="269"/>
      <c r="D19" s="167"/>
      <c r="E19" s="71"/>
      <c r="F19" s="70"/>
      <c r="G19" s="71"/>
      <c r="H19" s="71"/>
      <c r="I19" s="71"/>
      <c r="J19" s="426"/>
      <c r="K19" s="72"/>
      <c r="L19" s="71"/>
      <c r="M19" s="151"/>
      <c r="N19" s="423"/>
      <c r="O19" s="423"/>
      <c r="P19" s="423"/>
      <c r="Q19" s="423"/>
      <c r="R19" s="208"/>
      <c r="S19" s="208"/>
      <c r="T19" s="445"/>
      <c r="U19" s="445"/>
      <c r="V19" s="445"/>
      <c r="W19" s="208"/>
      <c r="X19" s="208"/>
      <c r="Y19" s="208"/>
      <c r="Z19" s="208"/>
      <c r="AA19" s="208"/>
      <c r="AB19" s="208"/>
      <c r="AC19" s="208"/>
      <c r="AD19" s="208"/>
      <c r="AE19" s="208"/>
      <c r="AF19" s="208"/>
      <c r="AG19" s="208"/>
      <c r="AH19" s="208"/>
      <c r="AI19" s="208"/>
      <c r="AJ19" s="208"/>
      <c r="AK19" s="208"/>
      <c r="AL19" s="208"/>
      <c r="AM19" s="208"/>
      <c r="AN19" s="208"/>
    </row>
    <row r="20" spans="1:40" s="53" customFormat="1" ht="13.5">
      <c r="A20" s="423"/>
      <c r="B20" s="423"/>
      <c r="C20" s="70" t="s">
        <v>143</v>
      </c>
      <c r="D20" s="167"/>
      <c r="E20" s="71"/>
      <c r="F20" s="70"/>
      <c r="G20" s="71"/>
      <c r="H20" s="71"/>
      <c r="I20" s="71"/>
      <c r="J20" s="426"/>
      <c r="K20" s="72"/>
      <c r="L20" s="71"/>
      <c r="M20" s="151"/>
      <c r="N20" s="423"/>
      <c r="O20" s="423"/>
      <c r="P20" s="423"/>
      <c r="Q20" s="423"/>
      <c r="R20" s="208"/>
      <c r="S20" s="208"/>
      <c r="T20" s="445"/>
      <c r="U20" s="445"/>
      <c r="V20" s="445"/>
      <c r="W20" s="208"/>
      <c r="X20" s="208"/>
      <c r="Y20" s="208"/>
      <c r="Z20" s="208"/>
      <c r="AA20" s="208"/>
      <c r="AB20" s="208"/>
      <c r="AC20" s="208"/>
      <c r="AD20" s="208"/>
      <c r="AE20" s="208"/>
      <c r="AF20" s="208"/>
      <c r="AG20" s="208"/>
      <c r="AH20" s="208"/>
      <c r="AI20" s="208"/>
      <c r="AJ20" s="208"/>
      <c r="AK20" s="208"/>
      <c r="AL20" s="208"/>
      <c r="AM20" s="208"/>
      <c r="AN20" s="208"/>
    </row>
    <row r="21" spans="1:40" s="53" customFormat="1" ht="14.25" thickBot="1">
      <c r="A21" s="423"/>
      <c r="B21" s="735" t="s">
        <v>668</v>
      </c>
      <c r="C21" s="741" t="s">
        <v>669</v>
      </c>
      <c r="D21" s="513" t="s">
        <v>672</v>
      </c>
      <c r="E21" s="468">
        <f>E22</f>
        <v>0</v>
      </c>
      <c r="F21" s="70"/>
      <c r="G21" s="71"/>
      <c r="H21" s="71"/>
      <c r="I21" s="71"/>
      <c r="J21" s="426"/>
      <c r="K21" s="72"/>
      <c r="L21" s="71"/>
      <c r="M21" s="151"/>
      <c r="N21" s="423"/>
      <c r="O21" s="423"/>
      <c r="P21" s="423"/>
      <c r="Q21" s="423"/>
      <c r="R21" s="208"/>
      <c r="S21" s="208"/>
      <c r="T21" s="445"/>
      <c r="U21" s="445"/>
      <c r="V21" s="445"/>
      <c r="W21" s="208"/>
      <c r="X21" s="208"/>
      <c r="Y21" s="208"/>
      <c r="Z21" s="208"/>
      <c r="AA21" s="208"/>
      <c r="AB21" s="208"/>
      <c r="AC21" s="208"/>
      <c r="AD21" s="208"/>
      <c r="AE21" s="208"/>
      <c r="AF21" s="208"/>
      <c r="AG21" s="208"/>
      <c r="AH21" s="208"/>
      <c r="AI21" s="208"/>
      <c r="AJ21" s="208"/>
      <c r="AK21" s="208"/>
      <c r="AL21" s="208"/>
      <c r="AM21" s="208"/>
      <c r="AN21" s="208"/>
    </row>
    <row r="22" spans="1:40" s="53" customFormat="1" ht="15" thickTop="1" thickBot="1">
      <c r="A22" s="423"/>
      <c r="B22" s="735"/>
      <c r="C22" s="741"/>
      <c r="D22" s="514">
        <v>2</v>
      </c>
      <c r="E22" s="516"/>
      <c r="F22" s="70"/>
      <c r="G22" s="71"/>
      <c r="H22" s="71"/>
      <c r="I22" s="71"/>
      <c r="J22" s="426"/>
      <c r="K22" s="72"/>
      <c r="L22" s="71"/>
      <c r="M22" s="151"/>
      <c r="N22" s="423"/>
      <c r="O22" s="423"/>
      <c r="P22" s="423"/>
      <c r="Q22" s="423"/>
      <c r="R22" s="208"/>
      <c r="S22" s="208"/>
      <c r="T22" s="445"/>
      <c r="U22" s="445"/>
      <c r="V22" s="445"/>
      <c r="W22" s="208"/>
      <c r="X22" s="208"/>
      <c r="Y22" s="208"/>
      <c r="Z22" s="208"/>
      <c r="AA22" s="208"/>
      <c r="AB22" s="208"/>
      <c r="AC22" s="208"/>
      <c r="AD22" s="208"/>
      <c r="AE22" s="208"/>
      <c r="AF22" s="208"/>
      <c r="AG22" s="208"/>
      <c r="AH22" s="208"/>
      <c r="AI22" s="208"/>
      <c r="AJ22" s="208"/>
      <c r="AK22" s="208"/>
      <c r="AL22" s="208"/>
      <c r="AM22" s="208"/>
      <c r="AN22" s="208"/>
    </row>
    <row r="23" spans="1:40" s="53" customFormat="1" ht="15" thickTop="1" thickBot="1">
      <c r="A23" s="423"/>
      <c r="B23" s="735" t="s">
        <v>670</v>
      </c>
      <c r="C23" s="741" t="s">
        <v>669</v>
      </c>
      <c r="D23" s="515">
        <v>3</v>
      </c>
      <c r="E23" s="465"/>
      <c r="F23" s="70"/>
      <c r="G23" s="71"/>
      <c r="H23" s="71"/>
      <c r="I23" s="71"/>
      <c r="J23" s="426"/>
      <c r="K23" s="72"/>
      <c r="L23" s="71"/>
      <c r="M23" s="151"/>
      <c r="N23" s="423"/>
      <c r="O23" s="423"/>
      <c r="P23" s="423"/>
      <c r="Q23" s="423"/>
      <c r="R23" s="208"/>
      <c r="S23" s="208"/>
      <c r="T23" s="445"/>
      <c r="U23" s="445"/>
      <c r="V23" s="445"/>
      <c r="W23" s="208"/>
      <c r="X23" s="208"/>
      <c r="Y23" s="208"/>
      <c r="Z23" s="208"/>
      <c r="AA23" s="208"/>
      <c r="AB23" s="208"/>
      <c r="AC23" s="208"/>
      <c r="AD23" s="208"/>
      <c r="AE23" s="208"/>
      <c r="AF23" s="208"/>
      <c r="AG23" s="208"/>
      <c r="AH23" s="208"/>
      <c r="AI23" s="208"/>
      <c r="AJ23" s="208"/>
      <c r="AK23" s="208"/>
      <c r="AL23" s="208"/>
      <c r="AM23" s="208"/>
      <c r="AN23" s="208"/>
    </row>
    <row r="24" spans="1:40" s="53" customFormat="1" ht="14.25" thickTop="1">
      <c r="A24" s="423"/>
      <c r="B24" s="735"/>
      <c r="C24" s="741"/>
      <c r="D24" s="465" t="s">
        <v>671</v>
      </c>
      <c r="E24" s="337"/>
      <c r="F24" s="70"/>
      <c r="G24" s="71"/>
      <c r="H24" s="71"/>
      <c r="I24" s="71"/>
      <c r="J24" s="426"/>
      <c r="K24" s="72"/>
      <c r="L24" s="71"/>
      <c r="M24" s="151"/>
      <c r="N24" s="423"/>
      <c r="O24" s="423"/>
      <c r="P24" s="423"/>
      <c r="Q24" s="423"/>
      <c r="R24" s="208"/>
      <c r="S24" s="208"/>
      <c r="T24" s="445"/>
      <c r="U24" s="445"/>
      <c r="V24" s="445"/>
      <c r="W24" s="208"/>
      <c r="X24" s="208"/>
      <c r="Y24" s="208"/>
      <c r="Z24" s="208"/>
      <c r="AA24" s="208"/>
      <c r="AB24" s="208"/>
      <c r="AC24" s="208"/>
      <c r="AD24" s="208"/>
      <c r="AE24" s="208"/>
      <c r="AF24" s="208"/>
      <c r="AG24" s="208"/>
      <c r="AH24" s="208"/>
      <c r="AI24" s="208"/>
      <c r="AJ24" s="208"/>
      <c r="AK24" s="208"/>
      <c r="AL24" s="208"/>
      <c r="AM24" s="208"/>
      <c r="AN24" s="208"/>
    </row>
    <row r="25" spans="1:40" s="53" customFormat="1" ht="13.5">
      <c r="A25" s="423"/>
      <c r="B25" s="423"/>
      <c r="C25" s="423"/>
      <c r="D25" s="156"/>
      <c r="E25" s="71"/>
      <c r="F25" s="70"/>
      <c r="G25" s="71"/>
      <c r="H25" s="71"/>
      <c r="I25" s="71"/>
      <c r="J25" s="426"/>
      <c r="K25" s="72"/>
      <c r="L25" s="71"/>
      <c r="M25" s="54"/>
      <c r="N25" s="423"/>
      <c r="O25" s="423"/>
      <c r="P25" s="423"/>
      <c r="Q25" s="423"/>
      <c r="R25" s="208"/>
      <c r="S25" s="208"/>
      <c r="T25" s="445"/>
      <c r="U25" s="445"/>
      <c r="V25" s="445"/>
      <c r="W25" s="208"/>
      <c r="X25" s="208"/>
      <c r="Y25" s="208"/>
      <c r="Z25" s="208"/>
      <c r="AA25" s="208"/>
      <c r="AB25" s="208"/>
      <c r="AC25" s="208"/>
      <c r="AD25" s="208"/>
      <c r="AE25" s="208"/>
      <c r="AF25" s="208"/>
      <c r="AG25" s="208"/>
      <c r="AH25" s="208"/>
      <c r="AI25" s="208"/>
      <c r="AJ25" s="208"/>
      <c r="AK25" s="208"/>
      <c r="AL25" s="208"/>
      <c r="AM25" s="208"/>
      <c r="AN25" s="208"/>
    </row>
    <row r="26" spans="1:40" s="53" customFormat="1">
      <c r="A26" s="26"/>
      <c r="B26" s="745" t="s">
        <v>105</v>
      </c>
      <c r="C26" s="745"/>
      <c r="D26" s="745"/>
      <c r="E26" s="745"/>
      <c r="F26" s="745"/>
      <c r="G26" s="745"/>
      <c r="H26" s="745"/>
      <c r="I26" s="745"/>
      <c r="J26" s="745"/>
      <c r="K26" s="745"/>
      <c r="L26" s="745"/>
      <c r="M26" s="745"/>
      <c r="N26" s="745"/>
      <c r="O26" s="745"/>
      <c r="P26" s="65"/>
      <c r="Q26" s="76"/>
      <c r="R26" s="208"/>
      <c r="S26" s="170"/>
      <c r="T26" s="429"/>
      <c r="U26" s="429"/>
      <c r="V26" s="424"/>
      <c r="W26" s="429"/>
      <c r="X26" s="15"/>
      <c r="Y26" s="170"/>
      <c r="Z26" s="15"/>
      <c r="AA26" s="15"/>
      <c r="AB26" s="15"/>
      <c r="AC26" s="15"/>
      <c r="AD26" s="15"/>
      <c r="AE26" s="170"/>
      <c r="AF26" s="15"/>
      <c r="AG26" s="15"/>
      <c r="AH26" s="15"/>
      <c r="AI26" s="15"/>
      <c r="AJ26" s="15"/>
      <c r="AK26" s="170"/>
      <c r="AL26" s="15"/>
      <c r="AM26" s="208"/>
      <c r="AN26" s="208"/>
    </row>
    <row r="27" spans="1:40" s="53" customFormat="1" ht="13.5">
      <c r="A27" s="180"/>
      <c r="B27" s="425" t="s">
        <v>0</v>
      </c>
      <c r="C27" s="147" t="s">
        <v>1</v>
      </c>
      <c r="D27" s="54"/>
      <c r="E27" s="426" t="s">
        <v>245</v>
      </c>
      <c r="F27" s="54"/>
      <c r="G27" s="54"/>
      <c r="H27" s="54"/>
      <c r="I27" s="54"/>
      <c r="J27" s="54"/>
      <c r="K27" s="54"/>
      <c r="L27" s="54" t="s">
        <v>246</v>
      </c>
      <c r="M27" s="76"/>
      <c r="N27" s="76"/>
      <c r="O27" s="425" t="s">
        <v>0</v>
      </c>
      <c r="P27" s="147" t="s">
        <v>1</v>
      </c>
      <c r="Q27" s="76"/>
      <c r="R27" s="208"/>
      <c r="S27" s="208"/>
      <c r="T27" s="445"/>
      <c r="U27" s="445"/>
      <c r="V27" s="445"/>
      <c r="W27" s="208"/>
      <c r="X27" s="208"/>
      <c r="Y27" s="208"/>
      <c r="Z27" s="208"/>
      <c r="AA27" s="208"/>
      <c r="AB27" s="208"/>
      <c r="AC27" s="208"/>
      <c r="AD27" s="208"/>
      <c r="AE27" s="208"/>
      <c r="AF27" s="208"/>
      <c r="AG27" s="208"/>
      <c r="AH27" s="208"/>
      <c r="AI27" s="208"/>
      <c r="AJ27" s="208"/>
      <c r="AK27" s="208"/>
      <c r="AL27" s="208"/>
      <c r="AM27" s="208"/>
      <c r="AN27" s="208"/>
    </row>
    <row r="28" spans="1:40" s="53" customFormat="1" ht="14.45" customHeight="1" thickBot="1">
      <c r="A28" s="735" t="s">
        <v>262</v>
      </c>
      <c r="B28" s="735" t="str">
        <f>IFERROR(VLOOKUP(A28,男女個形!$G$2:$I$47,2,FALSE),"")</f>
        <v>池田</v>
      </c>
      <c r="C28" s="740" t="str">
        <f>IFERROR(VLOOKUP(A28,男女個形!$G$2:$I$47,3,FALSE),"")</f>
        <v>秀明八千代</v>
      </c>
      <c r="D28" s="475" t="s">
        <v>108</v>
      </c>
      <c r="E28" s="471"/>
      <c r="F28" s="466"/>
      <c r="G28" s="474"/>
      <c r="H28" s="490"/>
      <c r="I28" s="474"/>
      <c r="J28" s="474"/>
      <c r="K28" s="336"/>
      <c r="L28" s="336"/>
      <c r="M28" s="495" t="s">
        <v>103</v>
      </c>
      <c r="N28" s="735" t="s">
        <v>263</v>
      </c>
      <c r="O28" s="736" t="str">
        <f>IFERROR(VLOOKUP(N28,男女個形!$G$2:$I$47,2,FALSE),"")</f>
        <v>雑賀</v>
      </c>
      <c r="P28" s="738" t="str">
        <f>IFERROR(VLOOKUP(N28,男女個形!$G$2:$I$47,3,FALSE),"")</f>
        <v>敬愛学園</v>
      </c>
      <c r="Q28" s="76"/>
      <c r="R28" s="462"/>
      <c r="S28" s="450"/>
      <c r="T28" s="450"/>
      <c r="U28" s="450"/>
      <c r="V28" s="451"/>
      <c r="W28" s="208"/>
      <c r="X28" s="462"/>
      <c r="Y28" s="450"/>
      <c r="Z28" s="450"/>
      <c r="AA28" s="450"/>
      <c r="AB28" s="451"/>
      <c r="AC28" s="208"/>
      <c r="AD28" s="462"/>
      <c r="AE28" s="450"/>
      <c r="AF28" s="450"/>
      <c r="AG28" s="450"/>
      <c r="AH28" s="451"/>
      <c r="AI28" s="208"/>
      <c r="AJ28" s="462"/>
      <c r="AK28" s="450"/>
      <c r="AL28" s="450"/>
      <c r="AM28" s="450">
        <v>20.100000000000001</v>
      </c>
      <c r="AN28" s="451"/>
    </row>
    <row r="29" spans="1:40" s="53" customFormat="1" ht="14.45" customHeight="1" thickTop="1" thickBot="1">
      <c r="A29" s="735"/>
      <c r="B29" s="735"/>
      <c r="C29" s="740"/>
      <c r="D29" s="476">
        <v>5</v>
      </c>
      <c r="E29" s="478" t="s">
        <v>657</v>
      </c>
      <c r="F29" s="466"/>
      <c r="G29" s="472"/>
      <c r="H29" s="490"/>
      <c r="I29" s="474"/>
      <c r="J29" s="466"/>
      <c r="K29" s="336"/>
      <c r="L29" s="500" t="s">
        <v>662</v>
      </c>
      <c r="M29" s="494">
        <v>2</v>
      </c>
      <c r="N29" s="735"/>
      <c r="O29" s="737"/>
      <c r="P29" s="739"/>
      <c r="Q29" s="76"/>
      <c r="R29" s="455"/>
      <c r="S29" s="208"/>
      <c r="T29" s="208"/>
      <c r="U29" s="208"/>
      <c r="V29" s="454"/>
      <c r="W29" s="208"/>
      <c r="X29" s="452"/>
      <c r="Y29" s="208"/>
      <c r="Z29" s="208"/>
      <c r="AA29" s="208"/>
      <c r="AB29" s="454"/>
      <c r="AC29" s="208"/>
      <c r="AD29" s="455"/>
      <c r="AE29" s="208"/>
      <c r="AF29" s="208"/>
      <c r="AG29" s="208"/>
      <c r="AH29" s="454"/>
      <c r="AI29" s="208"/>
      <c r="AJ29" s="452"/>
      <c r="AK29" s="208"/>
      <c r="AL29" s="208"/>
      <c r="AM29" s="208">
        <v>19.8</v>
      </c>
      <c r="AN29" s="454"/>
    </row>
    <row r="30" spans="1:40" s="53" customFormat="1" ht="14.45" customHeight="1" thickTop="1" thickBot="1">
      <c r="A30" s="735" t="s">
        <v>248</v>
      </c>
      <c r="B30" s="735" t="str">
        <f>IFERROR(VLOOKUP(A30,男女個形!$G$2:$I$47,2,FALSE),"")</f>
        <v>島村</v>
      </c>
      <c r="C30" s="740" t="str">
        <f>IFERROR(VLOOKUP(A30,男女個形!$G$2:$I$47,3,FALSE),"")</f>
        <v>麗澤</v>
      </c>
      <c r="D30" s="477">
        <v>0</v>
      </c>
      <c r="E30" s="479">
        <v>5</v>
      </c>
      <c r="F30" s="466"/>
      <c r="G30" s="466"/>
      <c r="H30" s="490"/>
      <c r="I30" s="474"/>
      <c r="J30" s="472"/>
      <c r="K30" s="491"/>
      <c r="L30" s="492">
        <v>0</v>
      </c>
      <c r="M30" s="496">
        <v>3</v>
      </c>
      <c r="N30" s="735" t="s">
        <v>249</v>
      </c>
      <c r="O30" s="736" t="str">
        <f>IFERROR(VLOOKUP(N30,男女個形!$G$2:$I$47,2,FALSE),"")</f>
        <v>皆川</v>
      </c>
      <c r="P30" s="738" t="str">
        <f>IFERROR(VLOOKUP(N30,男女個形!$G$2:$I$47,3,FALSE),"")</f>
        <v>麗澤</v>
      </c>
      <c r="Q30" s="76"/>
      <c r="R30" s="452"/>
      <c r="S30" s="208"/>
      <c r="T30" s="208"/>
      <c r="U30" s="208"/>
      <c r="V30" s="454"/>
      <c r="W30" s="208"/>
      <c r="X30" s="452"/>
      <c r="Y30" s="208"/>
      <c r="Z30" s="208"/>
      <c r="AA30" s="208"/>
      <c r="AB30" s="454"/>
      <c r="AC30" s="208"/>
      <c r="AD30" s="452"/>
      <c r="AE30" s="208"/>
      <c r="AF30" s="208"/>
      <c r="AG30" s="208"/>
      <c r="AH30" s="454"/>
      <c r="AI30" s="208"/>
      <c r="AJ30" s="452"/>
      <c r="AK30" s="208"/>
      <c r="AL30" s="208"/>
      <c r="AM30" s="208">
        <v>19.7</v>
      </c>
      <c r="AN30" s="454"/>
    </row>
    <row r="31" spans="1:40" s="53" customFormat="1" ht="14.45" customHeight="1" thickTop="1" thickBot="1">
      <c r="A31" s="735"/>
      <c r="B31" s="735"/>
      <c r="C31" s="740"/>
      <c r="D31" s="471" t="s">
        <v>103</v>
      </c>
      <c r="E31" s="480">
        <f>E30</f>
        <v>5</v>
      </c>
      <c r="F31" s="478" t="s">
        <v>657</v>
      </c>
      <c r="G31" s="466"/>
      <c r="H31" s="490"/>
      <c r="I31" s="474"/>
      <c r="J31" s="472"/>
      <c r="K31" s="500" t="s">
        <v>666</v>
      </c>
      <c r="L31" s="473">
        <f>L30</f>
        <v>0</v>
      </c>
      <c r="M31" s="338" t="s">
        <v>104</v>
      </c>
      <c r="N31" s="735"/>
      <c r="O31" s="737"/>
      <c r="P31" s="739"/>
      <c r="Q31" s="76"/>
      <c r="R31" s="455"/>
      <c r="S31" s="208"/>
      <c r="T31" s="208"/>
      <c r="U31" s="208"/>
      <c r="V31" s="454"/>
      <c r="W31" s="208"/>
      <c r="X31" s="455"/>
      <c r="Y31" s="208"/>
      <c r="Z31" s="208"/>
      <c r="AA31" s="208"/>
      <c r="AB31" s="454"/>
      <c r="AC31" s="208"/>
      <c r="AD31" s="452"/>
      <c r="AE31" s="208"/>
      <c r="AF31" s="208"/>
      <c r="AG31" s="208"/>
      <c r="AH31" s="454"/>
      <c r="AI31" s="208"/>
      <c r="AJ31" s="452"/>
      <c r="AK31" s="208"/>
      <c r="AL31" s="208"/>
      <c r="AM31" s="208">
        <v>19.5</v>
      </c>
      <c r="AN31" s="454"/>
    </row>
    <row r="32" spans="1:40" s="53" customFormat="1" ht="14.45" customHeight="1" thickTop="1" thickBot="1">
      <c r="A32" s="735" t="s">
        <v>250</v>
      </c>
      <c r="B32" s="735" t="str">
        <f>IFERROR(VLOOKUP(A32,男女個形!$G$2:$I$47,2,FALSE),"")</f>
        <v>須賀田</v>
      </c>
      <c r="C32" s="740" t="str">
        <f>IFERROR(VLOOKUP(A32,男女個形!$G$2:$I$47,3,FALSE),"")</f>
        <v>木更津総合</v>
      </c>
      <c r="D32" s="475" t="s">
        <v>103</v>
      </c>
      <c r="E32" s="481">
        <f>E33</f>
        <v>0</v>
      </c>
      <c r="F32" s="479">
        <v>1</v>
      </c>
      <c r="G32" s="466"/>
      <c r="H32" s="490"/>
      <c r="I32" s="474"/>
      <c r="J32" s="491"/>
      <c r="K32" s="501">
        <v>0</v>
      </c>
      <c r="L32" s="498">
        <f>L33</f>
        <v>5</v>
      </c>
      <c r="M32" s="495" t="s">
        <v>111</v>
      </c>
      <c r="N32" s="735" t="s">
        <v>251</v>
      </c>
      <c r="O32" s="736" t="str">
        <f>IFERROR(VLOOKUP(N32,男女個形!$G$2:$I$47,2,FALSE),"")</f>
        <v>地曳</v>
      </c>
      <c r="P32" s="738" t="str">
        <f>IFERROR(VLOOKUP(N32,男女個形!$G$2:$I$47,3,FALSE),"")</f>
        <v>拓大紅陵</v>
      </c>
      <c r="Q32" s="76"/>
      <c r="R32" s="452"/>
      <c r="S32" s="208"/>
      <c r="T32" s="208"/>
      <c r="U32" s="208"/>
      <c r="V32" s="454"/>
      <c r="W32" s="208"/>
      <c r="X32" s="452"/>
      <c r="Y32" s="208"/>
      <c r="Z32" s="208"/>
      <c r="AA32" s="208"/>
      <c r="AB32" s="454"/>
      <c r="AC32" s="208"/>
      <c r="AD32" s="455"/>
      <c r="AE32" s="208"/>
      <c r="AF32" s="208"/>
      <c r="AG32" s="208"/>
      <c r="AH32" s="454"/>
      <c r="AI32" s="208"/>
      <c r="AJ32" s="452"/>
      <c r="AK32" s="208"/>
      <c r="AL32" s="208"/>
      <c r="AM32" s="208">
        <v>19.350000000000001</v>
      </c>
      <c r="AN32" s="454"/>
    </row>
    <row r="33" spans="1:40" s="53" customFormat="1" ht="14.45" customHeight="1" thickTop="1" thickBot="1">
      <c r="A33" s="735"/>
      <c r="B33" s="735"/>
      <c r="C33" s="740"/>
      <c r="D33" s="483">
        <v>0</v>
      </c>
      <c r="E33" s="482">
        <v>0</v>
      </c>
      <c r="F33" s="480">
        <f>$F$32</f>
        <v>1</v>
      </c>
      <c r="G33" s="466"/>
      <c r="H33" s="490"/>
      <c r="I33" s="474"/>
      <c r="J33" s="491"/>
      <c r="K33" s="502">
        <f>$K$32</f>
        <v>0</v>
      </c>
      <c r="L33" s="499">
        <v>5</v>
      </c>
      <c r="M33" s="494">
        <v>0</v>
      </c>
      <c r="N33" s="735"/>
      <c r="O33" s="737"/>
      <c r="P33" s="739"/>
      <c r="Q33" s="76"/>
      <c r="R33" s="452"/>
      <c r="S33" s="208"/>
      <c r="T33" s="208"/>
      <c r="U33" s="208"/>
      <c r="V33" s="454"/>
      <c r="W33" s="208"/>
      <c r="X33" s="452"/>
      <c r="Y33" s="208"/>
      <c r="Z33" s="208"/>
      <c r="AA33" s="208"/>
      <c r="AB33" s="454"/>
      <c r="AC33" s="208"/>
      <c r="AD33" s="452"/>
      <c r="AE33" s="208"/>
      <c r="AF33" s="208"/>
      <c r="AG33" s="208"/>
      <c r="AH33" s="454"/>
      <c r="AI33" s="208"/>
      <c r="AJ33" s="455"/>
      <c r="AK33" s="208"/>
      <c r="AL33" s="208"/>
      <c r="AM33" s="208">
        <v>19.2</v>
      </c>
      <c r="AN33" s="454"/>
    </row>
    <row r="34" spans="1:40" s="53" customFormat="1" ht="14.45" customHeight="1" thickTop="1" thickBot="1">
      <c r="A34" s="735" t="s">
        <v>252</v>
      </c>
      <c r="B34" s="735" t="str">
        <f>IFERROR(VLOOKUP(A34,男女個形!$G$2:$I$47,2,FALSE),"")</f>
        <v>北村</v>
      </c>
      <c r="C34" s="740" t="str">
        <f>IFERROR(VLOOKUP(A34,男女個形!$G$2:$I$47,3,FALSE),"")</f>
        <v>拓大紅陵</v>
      </c>
      <c r="D34" s="477">
        <v>5</v>
      </c>
      <c r="E34" s="471" t="s">
        <v>658</v>
      </c>
      <c r="F34" s="480">
        <f t="shared" ref="F34:F35" si="5">$F$32</f>
        <v>1</v>
      </c>
      <c r="G34" s="466"/>
      <c r="H34" s="490"/>
      <c r="I34" s="474"/>
      <c r="J34" s="497"/>
      <c r="K34" s="511">
        <f t="shared" ref="K34:K35" si="6">$K$32</f>
        <v>0</v>
      </c>
      <c r="L34" s="497" t="s">
        <v>663</v>
      </c>
      <c r="M34" s="496">
        <v>5</v>
      </c>
      <c r="N34" s="735" t="s">
        <v>253</v>
      </c>
      <c r="O34" s="736" t="str">
        <f>IFERROR(VLOOKUP(N34,男女個形!$G$2:$I$47,2,FALSE),"")</f>
        <v>桑野</v>
      </c>
      <c r="P34" s="738" t="str">
        <f>IFERROR(VLOOKUP(N34,男女個形!$G$2:$I$47,3,FALSE),"")</f>
        <v>秀明八千代</v>
      </c>
      <c r="Q34" s="76"/>
      <c r="R34" s="455"/>
      <c r="S34" s="208"/>
      <c r="T34" s="208"/>
      <c r="U34" s="208"/>
      <c r="V34" s="454"/>
      <c r="W34" s="208"/>
      <c r="X34" s="452"/>
      <c r="Y34" s="208"/>
      <c r="Z34" s="208"/>
      <c r="AA34" s="208"/>
      <c r="AB34" s="454"/>
      <c r="AC34" s="208"/>
      <c r="AD34" s="455"/>
      <c r="AE34" s="208"/>
      <c r="AF34" s="208"/>
      <c r="AG34" s="208"/>
      <c r="AH34" s="454"/>
      <c r="AI34" s="208"/>
      <c r="AJ34" s="452"/>
      <c r="AK34" s="208"/>
      <c r="AL34" s="208"/>
      <c r="AM34" s="208">
        <v>19.05</v>
      </c>
      <c r="AN34" s="454"/>
    </row>
    <row r="35" spans="1:40" ht="14.45" customHeight="1" thickTop="1" thickBot="1">
      <c r="A35" s="735"/>
      <c r="B35" s="735"/>
      <c r="C35" s="740"/>
      <c r="D35" s="471" t="s">
        <v>111</v>
      </c>
      <c r="E35" s="337"/>
      <c r="F35" s="480">
        <f t="shared" si="5"/>
        <v>1</v>
      </c>
      <c r="G35" s="506">
        <f>$H$35</f>
        <v>0</v>
      </c>
      <c r="H35" s="493">
        <v>0</v>
      </c>
      <c r="I35" s="489">
        <v>5</v>
      </c>
      <c r="J35" s="507">
        <f>$I$35</f>
        <v>5</v>
      </c>
      <c r="K35" s="511">
        <f t="shared" si="6"/>
        <v>0</v>
      </c>
      <c r="L35" s="338"/>
      <c r="M35" s="338" t="s">
        <v>108</v>
      </c>
      <c r="N35" s="735"/>
      <c r="O35" s="737"/>
      <c r="P35" s="739"/>
      <c r="Q35" s="76"/>
      <c r="R35" s="452"/>
      <c r="S35" s="208"/>
      <c r="T35" s="208"/>
      <c r="U35" s="208"/>
      <c r="V35" s="454"/>
      <c r="W35" s="14"/>
      <c r="X35" s="455"/>
      <c r="Y35" s="208"/>
      <c r="Z35" s="208"/>
      <c r="AA35" s="208"/>
      <c r="AB35" s="454"/>
      <c r="AC35" s="14"/>
      <c r="AD35" s="452"/>
      <c r="AE35" s="208"/>
      <c r="AF35" s="208"/>
      <c r="AG35" s="208"/>
      <c r="AH35" s="454"/>
      <c r="AI35" s="14"/>
      <c r="AJ35" s="452"/>
      <c r="AK35" s="208"/>
      <c r="AL35" s="208"/>
      <c r="AM35" s="208">
        <v>19.05</v>
      </c>
      <c r="AN35" s="454"/>
    </row>
    <row r="36" spans="1:40" ht="14.45" customHeight="1" thickTop="1" thickBot="1">
      <c r="A36" s="735" t="s">
        <v>264</v>
      </c>
      <c r="B36" s="735" t="str">
        <f>IFERROR(VLOOKUP(A36,男女個形!$G$2:$I$47,2,FALSE),"")</f>
        <v>堀</v>
      </c>
      <c r="C36" s="740" t="str">
        <f>IFERROR(VLOOKUP(A36,男女個形!$G$2:$I$47,3,FALSE),"")</f>
        <v>拓大紅陵</v>
      </c>
      <c r="D36" s="475" t="s">
        <v>111</v>
      </c>
      <c r="E36" s="471"/>
      <c r="F36" s="481">
        <f t="shared" ref="F36:F37" si="7">$F$39</f>
        <v>4</v>
      </c>
      <c r="G36" s="742" t="s">
        <v>676</v>
      </c>
      <c r="H36" s="743"/>
      <c r="I36" s="743" t="s">
        <v>677</v>
      </c>
      <c r="J36" s="744"/>
      <c r="K36" s="468">
        <f>$K$39</f>
        <v>5</v>
      </c>
      <c r="L36" s="336"/>
      <c r="M36" s="495" t="s">
        <v>652</v>
      </c>
      <c r="N36" s="735" t="s">
        <v>126</v>
      </c>
      <c r="O36" s="736" t="str">
        <f>IFERROR(VLOOKUP(N36,男女個形!$G$2:$I$47,2,FALSE),"")</f>
        <v>秋葉</v>
      </c>
      <c r="P36" s="738" t="str">
        <f>IFERROR(VLOOKUP(N36,男女個形!$G$2:$I$47,3,FALSE),"")</f>
        <v>秀明八千代</v>
      </c>
      <c r="Q36" s="76"/>
      <c r="R36" s="452"/>
      <c r="S36" s="208"/>
      <c r="T36" s="208"/>
      <c r="U36" s="208"/>
      <c r="V36" s="454"/>
      <c r="W36" s="14"/>
      <c r="X36" s="452"/>
      <c r="Y36" s="208"/>
      <c r="Z36" s="208"/>
      <c r="AA36" s="208"/>
      <c r="AB36" s="454"/>
      <c r="AC36" s="14"/>
      <c r="AD36" s="452"/>
      <c r="AE36" s="208"/>
      <c r="AF36" s="208"/>
      <c r="AG36" s="208"/>
      <c r="AH36" s="454"/>
      <c r="AI36" s="14"/>
      <c r="AJ36" s="455"/>
      <c r="AK36" s="208"/>
      <c r="AL36" s="208"/>
      <c r="AM36" s="208">
        <v>18.55</v>
      </c>
      <c r="AN36" s="454"/>
    </row>
    <row r="37" spans="1:40" ht="14.45" customHeight="1" thickTop="1" thickBot="1">
      <c r="A37" s="735"/>
      <c r="B37" s="735"/>
      <c r="C37" s="740"/>
      <c r="D37" s="483">
        <v>3</v>
      </c>
      <c r="E37" s="485" t="s">
        <v>659</v>
      </c>
      <c r="F37" s="481">
        <f t="shared" si="7"/>
        <v>4</v>
      </c>
      <c r="G37" s="466"/>
      <c r="H37" s="466"/>
      <c r="I37" s="466"/>
      <c r="J37" s="497"/>
      <c r="K37" s="468">
        <f t="shared" ref="K37:K38" si="8">$K$39</f>
        <v>5</v>
      </c>
      <c r="L37" s="500" t="s">
        <v>664</v>
      </c>
      <c r="M37" s="494">
        <v>1</v>
      </c>
      <c r="N37" s="735"/>
      <c r="O37" s="737"/>
      <c r="P37" s="739"/>
      <c r="Q37" s="76"/>
      <c r="R37" s="452"/>
      <c r="S37" s="208"/>
      <c r="T37" s="208"/>
      <c r="U37" s="208"/>
      <c r="V37" s="454"/>
      <c r="W37" s="14"/>
      <c r="X37" s="452"/>
      <c r="Y37" s="208"/>
      <c r="Z37" s="208"/>
      <c r="AA37" s="208"/>
      <c r="AB37" s="454"/>
      <c r="AC37" s="14"/>
      <c r="AD37" s="452"/>
      <c r="AE37" s="208"/>
      <c r="AF37" s="208"/>
      <c r="AG37" s="208"/>
      <c r="AH37" s="454"/>
      <c r="AI37" s="14"/>
      <c r="AJ37" s="452"/>
      <c r="AK37" s="208"/>
      <c r="AL37" s="208"/>
      <c r="AM37" s="208" t="s">
        <v>311</v>
      </c>
      <c r="AN37" s="454"/>
    </row>
    <row r="38" spans="1:40" ht="14.45" customHeight="1" thickTop="1" thickBot="1">
      <c r="A38" s="735" t="s">
        <v>265</v>
      </c>
      <c r="B38" s="735" t="str">
        <f>IFERROR(VLOOKUP(A38,男女個形!$G$2:$I$47,2,FALSE),"")</f>
        <v>中村</v>
      </c>
      <c r="C38" s="740" t="str">
        <f>IFERROR(VLOOKUP(A38,男女個形!$G$2:$I$47,3,FALSE),"")</f>
        <v>秀明八千代</v>
      </c>
      <c r="D38" s="477">
        <v>2</v>
      </c>
      <c r="E38" s="486">
        <v>0</v>
      </c>
      <c r="F38" s="481">
        <f>$F$39</f>
        <v>4</v>
      </c>
      <c r="G38" s="466"/>
      <c r="H38" s="466"/>
      <c r="I38" s="466"/>
      <c r="J38" s="491"/>
      <c r="K38" s="512">
        <f t="shared" si="8"/>
        <v>5</v>
      </c>
      <c r="L38" s="492">
        <v>0</v>
      </c>
      <c r="M38" s="496">
        <v>4</v>
      </c>
      <c r="N38" s="735" t="s">
        <v>127</v>
      </c>
      <c r="O38" s="736" t="str">
        <f>IFERROR(VLOOKUP(N38,男女個形!$G$2:$I$47,2,FALSE),"")</f>
        <v>河野</v>
      </c>
      <c r="P38" s="738" t="str">
        <f>IFERROR(VLOOKUP(N38,男女個形!$G$2:$I$47,3,FALSE),"")</f>
        <v>拓大紅陵</v>
      </c>
      <c r="Q38" s="76"/>
      <c r="R38" s="452"/>
      <c r="S38" s="208"/>
      <c r="T38" s="208"/>
      <c r="U38" s="208"/>
      <c r="V38" s="454"/>
      <c r="W38" s="14"/>
      <c r="X38" s="455"/>
      <c r="Y38" s="208"/>
      <c r="Z38" s="208"/>
      <c r="AA38" s="208"/>
      <c r="AB38" s="454"/>
      <c r="AC38" s="14"/>
      <c r="AD38" s="452"/>
      <c r="AE38" s="208"/>
      <c r="AF38" s="208"/>
      <c r="AG38" s="208"/>
      <c r="AH38" s="454"/>
      <c r="AI38" s="14"/>
      <c r="AJ38" s="455"/>
      <c r="AK38" s="208"/>
      <c r="AL38" s="208"/>
      <c r="AM38" s="208"/>
      <c r="AN38" s="454"/>
    </row>
    <row r="39" spans="1:40" ht="14.45" customHeight="1" thickTop="1" thickBot="1">
      <c r="A39" s="735"/>
      <c r="B39" s="735"/>
      <c r="C39" s="740"/>
      <c r="D39" s="471" t="s">
        <v>104</v>
      </c>
      <c r="E39" s="480">
        <f>E38</f>
        <v>0</v>
      </c>
      <c r="F39" s="488">
        <v>4</v>
      </c>
      <c r="G39" s="466"/>
      <c r="H39" s="466"/>
      <c r="I39" s="466"/>
      <c r="J39" s="491"/>
      <c r="K39" s="505">
        <v>5</v>
      </c>
      <c r="L39" s="473">
        <f>L38</f>
        <v>0</v>
      </c>
      <c r="M39" s="338" t="s">
        <v>111</v>
      </c>
      <c r="N39" s="735"/>
      <c r="O39" s="737"/>
      <c r="P39" s="739"/>
      <c r="Q39" s="76"/>
      <c r="R39" s="455"/>
      <c r="S39" s="208"/>
      <c r="T39" s="208"/>
      <c r="U39" s="208"/>
      <c r="V39" s="454"/>
      <c r="W39" s="14"/>
      <c r="X39" s="455"/>
      <c r="Y39" s="208"/>
      <c r="Z39" s="208"/>
      <c r="AA39" s="208"/>
      <c r="AB39" s="454"/>
      <c r="AC39" s="14"/>
      <c r="AD39" s="455"/>
      <c r="AE39" s="208"/>
      <c r="AF39" s="208"/>
      <c r="AG39" s="208"/>
      <c r="AH39" s="454"/>
      <c r="AI39" s="14"/>
      <c r="AJ39" s="455"/>
      <c r="AK39" s="208"/>
      <c r="AL39" s="208"/>
      <c r="AM39" s="208"/>
      <c r="AN39" s="454"/>
    </row>
    <row r="40" spans="1:40" ht="14.45" customHeight="1" thickTop="1" thickBot="1">
      <c r="A40" s="735" t="s">
        <v>266</v>
      </c>
      <c r="B40" s="735" t="str">
        <f>IFERROR(VLOOKUP(A40,男女個形!$G$2:$I$47,2,FALSE),"")</f>
        <v>本田</v>
      </c>
      <c r="C40" s="740" t="str">
        <f>IFERROR(VLOOKUP(A40,男女個形!$G$2:$I$47,3,FALSE),"")</f>
        <v>渋谷幕張</v>
      </c>
      <c r="D40" s="475" t="s">
        <v>111</v>
      </c>
      <c r="E40" s="467">
        <f>E41</f>
        <v>5</v>
      </c>
      <c r="F40" s="471" t="s">
        <v>661</v>
      </c>
      <c r="G40" s="466"/>
      <c r="H40" s="466"/>
      <c r="I40" s="466"/>
      <c r="J40" s="472"/>
      <c r="K40" s="504" t="s">
        <v>660</v>
      </c>
      <c r="L40" s="498">
        <f>L41</f>
        <v>5</v>
      </c>
      <c r="M40" s="495" t="s">
        <v>108</v>
      </c>
      <c r="N40" s="735" t="s">
        <v>128</v>
      </c>
      <c r="O40" s="736" t="str">
        <f>IFERROR(VLOOKUP(N40,男女個形!$G$2:$I$47,2,FALSE),"")</f>
        <v>平野</v>
      </c>
      <c r="P40" s="738" t="str">
        <f>IFERROR(VLOOKUP(N40,男女個形!$G$2:$I$47,3,FALSE),"")</f>
        <v>市立銚子</v>
      </c>
      <c r="Q40" s="76"/>
      <c r="R40" s="455"/>
      <c r="S40" s="208"/>
      <c r="T40" s="208"/>
      <c r="U40" s="208"/>
      <c r="V40" s="454"/>
      <c r="W40" s="14"/>
      <c r="X40" s="455"/>
      <c r="Y40" s="208"/>
      <c r="Z40" s="208"/>
      <c r="AA40" s="208"/>
      <c r="AB40" s="454"/>
      <c r="AC40" s="14"/>
      <c r="AD40" s="455"/>
      <c r="AE40" s="208"/>
      <c r="AF40" s="208"/>
      <c r="AG40" s="208"/>
      <c r="AH40" s="454"/>
      <c r="AI40" s="14"/>
      <c r="AJ40" s="455"/>
      <c r="AK40" s="208"/>
      <c r="AL40" s="208"/>
      <c r="AM40" s="208"/>
      <c r="AN40" s="454"/>
    </row>
    <row r="41" spans="1:40" ht="14.45" customHeight="1" thickTop="1" thickBot="1">
      <c r="A41" s="735"/>
      <c r="B41" s="735"/>
      <c r="C41" s="740"/>
      <c r="D41" s="476">
        <v>0</v>
      </c>
      <c r="E41" s="487">
        <v>5</v>
      </c>
      <c r="F41" s="466"/>
      <c r="G41" s="337"/>
      <c r="H41" s="337"/>
      <c r="I41" s="337"/>
      <c r="J41" s="338"/>
      <c r="K41" s="491"/>
      <c r="L41" s="499">
        <v>5</v>
      </c>
      <c r="M41" s="494">
        <v>0</v>
      </c>
      <c r="N41" s="735"/>
      <c r="O41" s="737"/>
      <c r="P41" s="739"/>
      <c r="Q41" s="76"/>
      <c r="R41" s="455"/>
      <c r="S41" s="208"/>
      <c r="T41" s="208"/>
      <c r="U41" s="208"/>
      <c r="V41" s="454"/>
      <c r="W41" s="14"/>
      <c r="X41" s="455"/>
      <c r="Y41" s="208"/>
      <c r="Z41" s="208"/>
      <c r="AA41" s="208"/>
      <c r="AB41" s="454"/>
      <c r="AC41" s="14"/>
      <c r="AD41" s="455"/>
      <c r="AE41" s="208"/>
      <c r="AF41" s="208"/>
      <c r="AG41" s="208"/>
      <c r="AH41" s="454"/>
      <c r="AI41" s="14"/>
      <c r="AJ41" s="455"/>
      <c r="AK41" s="208"/>
      <c r="AL41" s="208"/>
      <c r="AM41" s="208"/>
      <c r="AN41" s="454"/>
    </row>
    <row r="42" spans="1:40" ht="14.45" customHeight="1" thickTop="1" thickBot="1">
      <c r="A42" s="735" t="s">
        <v>267</v>
      </c>
      <c r="B42" s="735" t="str">
        <f>IFERROR(VLOOKUP(A42,男女個形!$G$2:$I$47,2,FALSE),"")</f>
        <v>高橋</v>
      </c>
      <c r="C42" s="740" t="str">
        <f>IFERROR(VLOOKUP(A42,男女個形!$G$2:$I$47,3,FALSE),"")</f>
        <v>拓大紅陵</v>
      </c>
      <c r="D42" s="477">
        <v>5</v>
      </c>
      <c r="E42" s="471" t="s">
        <v>661</v>
      </c>
      <c r="F42" s="466"/>
      <c r="G42" s="337"/>
      <c r="H42" s="337"/>
      <c r="I42" s="337"/>
      <c r="J42" s="338"/>
      <c r="K42" s="338"/>
      <c r="L42" s="497" t="s">
        <v>665</v>
      </c>
      <c r="M42" s="496">
        <v>5</v>
      </c>
      <c r="N42" s="735" t="s">
        <v>129</v>
      </c>
      <c r="O42" s="736" t="str">
        <f>IFERROR(VLOOKUP(N42,男女個形!$G$2:$I$47,2,FALSE),"")</f>
        <v>岡本</v>
      </c>
      <c r="P42" s="738" t="str">
        <f>IFERROR(VLOOKUP(N42,男女個形!$G$2:$I$47,3,FALSE),"")</f>
        <v>拓大紅陵</v>
      </c>
      <c r="Q42" s="76"/>
      <c r="R42" s="455"/>
      <c r="S42" s="208"/>
      <c r="T42" s="208"/>
      <c r="U42" s="208"/>
      <c r="V42" s="454"/>
      <c r="W42" s="14"/>
      <c r="X42" s="455"/>
      <c r="Y42" s="208"/>
      <c r="Z42" s="208"/>
      <c r="AA42" s="208"/>
      <c r="AB42" s="454"/>
      <c r="AC42" s="14"/>
      <c r="AD42" s="455"/>
      <c r="AE42" s="208"/>
      <c r="AF42" s="208"/>
      <c r="AG42" s="208"/>
      <c r="AH42" s="454"/>
      <c r="AI42" s="14"/>
      <c r="AJ42" s="455"/>
      <c r="AK42" s="208"/>
      <c r="AL42" s="208"/>
      <c r="AM42" s="208"/>
      <c r="AN42" s="454"/>
    </row>
    <row r="43" spans="1:40" ht="14.45" customHeight="1" thickTop="1">
      <c r="A43" s="735"/>
      <c r="B43" s="735"/>
      <c r="C43" s="740"/>
      <c r="D43" s="471" t="s">
        <v>111</v>
      </c>
      <c r="E43" s="337"/>
      <c r="F43" s="466"/>
      <c r="G43" s="337"/>
      <c r="H43" s="337"/>
      <c r="I43" s="337"/>
      <c r="J43" s="472"/>
      <c r="K43" s="338"/>
      <c r="L43" s="338"/>
      <c r="M43" s="338" t="s">
        <v>111</v>
      </c>
      <c r="N43" s="735"/>
      <c r="O43" s="737"/>
      <c r="P43" s="739"/>
      <c r="Q43" s="76"/>
      <c r="R43" s="457"/>
      <c r="S43" s="458"/>
      <c r="T43" s="458"/>
      <c r="U43" s="458"/>
      <c r="V43" s="461"/>
      <c r="W43" s="14"/>
      <c r="X43" s="457"/>
      <c r="Y43" s="190"/>
      <c r="Z43" s="190"/>
      <c r="AA43" s="190"/>
      <c r="AB43" s="339"/>
      <c r="AC43" s="14"/>
      <c r="AD43" s="457"/>
      <c r="AE43" s="190"/>
      <c r="AF43" s="190"/>
      <c r="AG43" s="190"/>
      <c r="AH43" s="339"/>
      <c r="AI43" s="14"/>
      <c r="AJ43" s="457"/>
      <c r="AK43" s="190"/>
      <c r="AL43" s="190"/>
      <c r="AM43" s="190"/>
      <c r="AN43" s="339"/>
    </row>
    <row r="44" spans="1:40">
      <c r="A44" s="54"/>
      <c r="B44" s="734"/>
      <c r="C44" s="54"/>
      <c r="D44" s="72"/>
      <c r="E44" s="71"/>
      <c r="F44" s="71"/>
      <c r="G44" s="69"/>
      <c r="H44" s="69"/>
      <c r="I44" s="69"/>
      <c r="J44" s="72"/>
      <c r="K44" s="72"/>
      <c r="L44" s="71"/>
      <c r="M44" s="54"/>
      <c r="N44" s="54"/>
      <c r="O44" s="54"/>
      <c r="P44" s="54"/>
      <c r="Q44" s="76"/>
      <c r="R44" s="14"/>
      <c r="S44" s="208"/>
      <c r="T44" s="208"/>
      <c r="U44" s="208"/>
      <c r="V44" s="208"/>
      <c r="W44" s="14"/>
      <c r="X44" s="14"/>
      <c r="Y44" s="14"/>
      <c r="Z44" s="14"/>
      <c r="AA44" s="14"/>
      <c r="AB44" s="14"/>
      <c r="AC44" s="14"/>
      <c r="AD44" s="14"/>
      <c r="AE44" s="14"/>
      <c r="AF44" s="14"/>
      <c r="AG44" s="14"/>
      <c r="AH44" s="14"/>
      <c r="AI44" s="14"/>
      <c r="AJ44" s="14"/>
      <c r="AK44" s="14"/>
      <c r="AL44" s="14"/>
      <c r="AM44" s="14"/>
      <c r="AN44" s="14"/>
    </row>
    <row r="45" spans="1:40">
      <c r="A45" s="54"/>
      <c r="B45" s="734"/>
      <c r="C45" s="70" t="s">
        <v>143</v>
      </c>
      <c r="D45" s="167"/>
      <c r="E45" s="71"/>
      <c r="F45" s="70"/>
      <c r="G45" s="71"/>
      <c r="H45" s="71"/>
      <c r="I45" s="71"/>
      <c r="J45" s="68"/>
      <c r="K45" s="72"/>
      <c r="L45" s="71"/>
      <c r="M45" s="54"/>
      <c r="N45" s="54"/>
      <c r="O45" s="54"/>
      <c r="P45" s="54"/>
      <c r="Q45" s="76"/>
    </row>
    <row r="46" spans="1:40" ht="15" customHeight="1" thickBot="1">
      <c r="A46" s="54"/>
      <c r="B46" s="735" t="s">
        <v>673</v>
      </c>
      <c r="C46" s="741" t="s">
        <v>84</v>
      </c>
      <c r="D46" s="513" t="s">
        <v>666</v>
      </c>
      <c r="E46" s="468">
        <f>E47</f>
        <v>0</v>
      </c>
      <c r="F46" s="69"/>
      <c r="G46" s="69"/>
      <c r="H46" s="69"/>
      <c r="I46" s="69"/>
      <c r="J46" s="426"/>
      <c r="K46" s="68"/>
      <c r="L46" s="69"/>
      <c r="M46" s="54"/>
      <c r="N46" s="54"/>
      <c r="O46" s="54"/>
      <c r="P46" s="54"/>
      <c r="Q46" s="76"/>
    </row>
    <row r="47" spans="1:40" ht="15" customHeight="1" thickTop="1" thickBot="1">
      <c r="A47" s="54"/>
      <c r="B47" s="735"/>
      <c r="C47" s="741"/>
      <c r="D47" s="514">
        <v>5</v>
      </c>
      <c r="E47" s="516"/>
      <c r="F47" s="69"/>
      <c r="G47" s="69"/>
      <c r="H47" s="69"/>
      <c r="I47" s="69"/>
      <c r="J47" s="426"/>
      <c r="K47" s="426"/>
      <c r="L47" s="69"/>
      <c r="M47" s="54"/>
      <c r="N47" s="54"/>
      <c r="O47" s="54"/>
      <c r="P47" s="54"/>
      <c r="Q47" s="76"/>
    </row>
    <row r="48" spans="1:40" ht="15" customHeight="1" thickTop="1" thickBot="1">
      <c r="A48" s="54"/>
      <c r="B48" s="735" t="s">
        <v>674</v>
      </c>
      <c r="C48" s="741" t="s">
        <v>84</v>
      </c>
      <c r="D48" s="515">
        <v>0</v>
      </c>
      <c r="E48" s="465"/>
      <c r="F48" s="71"/>
      <c r="G48" s="70"/>
      <c r="H48" s="70"/>
      <c r="I48" s="70"/>
      <c r="J48" s="72"/>
      <c r="K48" s="72"/>
      <c r="L48" s="71"/>
      <c r="M48" s="54"/>
      <c r="N48" s="54"/>
      <c r="O48" s="54"/>
      <c r="P48" s="54"/>
      <c r="Q48" s="76"/>
    </row>
    <row r="49" spans="1:22" ht="15" customHeight="1" thickTop="1">
      <c r="A49" s="54"/>
      <c r="B49" s="735"/>
      <c r="C49" s="741"/>
      <c r="D49" s="465" t="s">
        <v>675</v>
      </c>
      <c r="E49" s="337"/>
      <c r="F49" s="428"/>
      <c r="G49" s="61"/>
      <c r="H49" s="61"/>
      <c r="I49" s="61"/>
      <c r="J49" s="61"/>
      <c r="K49" s="61"/>
      <c r="L49" s="428"/>
      <c r="M49" s="54"/>
      <c r="N49" s="54"/>
      <c r="O49" s="54"/>
      <c r="P49" s="157"/>
      <c r="Q49" s="76"/>
    </row>
    <row r="50" spans="1:22">
      <c r="A50" s="54"/>
      <c r="B50" s="734"/>
      <c r="C50" s="65"/>
      <c r="D50" s="61"/>
      <c r="E50" s="61"/>
      <c r="F50" s="428"/>
      <c r="G50" s="61"/>
      <c r="H50" s="61"/>
      <c r="I50" s="61"/>
      <c r="J50" s="61"/>
      <c r="K50" s="61"/>
      <c r="L50" s="428"/>
      <c r="M50" s="54"/>
      <c r="N50" s="54"/>
      <c r="O50" s="54"/>
      <c r="P50" s="157"/>
      <c r="Q50" s="76"/>
    </row>
    <row r="51" spans="1:22">
      <c r="A51" s="68"/>
      <c r="B51" s="734"/>
      <c r="C51" s="73"/>
      <c r="D51" s="54"/>
      <c r="E51" s="158"/>
      <c r="F51" s="158"/>
      <c r="G51" s="158"/>
      <c r="H51" s="158"/>
      <c r="I51" s="158"/>
      <c r="J51" s="158"/>
      <c r="K51" s="158"/>
      <c r="L51" s="158"/>
      <c r="M51" s="7"/>
      <c r="N51" s="7"/>
      <c r="O51" s="427"/>
      <c r="P51" s="65"/>
      <c r="Q51" s="7"/>
    </row>
    <row r="52" spans="1:22">
      <c r="A52" s="68"/>
      <c r="B52" s="734"/>
      <c r="C52" s="73"/>
      <c r="D52" s="54"/>
      <c r="E52" s="158"/>
      <c r="F52" s="158"/>
      <c r="G52" s="158"/>
      <c r="H52" s="158"/>
      <c r="I52" s="158"/>
      <c r="J52" s="158"/>
      <c r="K52" s="158"/>
      <c r="L52" s="158"/>
      <c r="M52" s="7"/>
      <c r="N52" s="7"/>
      <c r="O52" s="427"/>
      <c r="P52" s="65"/>
      <c r="Q52" s="7"/>
    </row>
    <row r="53" spans="1:22">
      <c r="A53" s="463"/>
      <c r="B53" s="734"/>
      <c r="C53" s="463"/>
      <c r="D53" s="159"/>
      <c r="E53" s="159"/>
      <c r="F53" s="159"/>
      <c r="G53" s="14"/>
      <c r="H53" s="14"/>
      <c r="I53" s="14"/>
      <c r="J53" s="14"/>
      <c r="K53" s="14"/>
    </row>
    <row r="54" spans="1:22">
      <c r="A54" s="160"/>
      <c r="B54" s="734"/>
      <c r="C54" s="422"/>
      <c r="D54" s="161"/>
      <c r="E54" s="463"/>
      <c r="F54" s="159"/>
      <c r="G54" s="14"/>
      <c r="H54" s="14"/>
      <c r="I54" s="14"/>
      <c r="J54" s="14"/>
      <c r="K54" s="14"/>
      <c r="S54" s="15"/>
      <c r="T54" s="15"/>
      <c r="U54" s="15"/>
      <c r="V54" s="15"/>
    </row>
    <row r="55" spans="1:22">
      <c r="A55" s="160"/>
      <c r="B55" s="734"/>
      <c r="C55" s="422"/>
      <c r="D55" s="161"/>
      <c r="E55" s="463"/>
      <c r="F55" s="159"/>
      <c r="G55" s="14"/>
      <c r="H55" s="14"/>
      <c r="I55" s="14"/>
      <c r="J55" s="14"/>
      <c r="K55" s="14"/>
      <c r="S55" s="15"/>
      <c r="T55" s="15"/>
      <c r="U55" s="15"/>
      <c r="V55" s="15"/>
    </row>
    <row r="56" spans="1:22">
      <c r="A56" s="160"/>
      <c r="B56" s="734"/>
      <c r="C56" s="422"/>
      <c r="D56" s="161"/>
      <c r="E56" s="463"/>
      <c r="F56" s="159"/>
      <c r="G56" s="14"/>
      <c r="H56" s="14"/>
      <c r="I56" s="14"/>
      <c r="J56" s="162"/>
      <c r="K56" s="14"/>
      <c r="L56" s="14"/>
      <c r="M56" s="424"/>
      <c r="N56" s="424"/>
      <c r="O56" s="15"/>
      <c r="P56" s="15"/>
      <c r="S56" s="15"/>
      <c r="T56" s="15"/>
      <c r="U56" s="15"/>
      <c r="V56" s="15"/>
    </row>
    <row r="57" spans="1:22">
      <c r="A57" s="160"/>
      <c r="B57" s="734"/>
      <c r="C57" s="422"/>
      <c r="D57" s="161"/>
      <c r="E57" s="463"/>
      <c r="F57" s="159"/>
      <c r="G57" s="14"/>
      <c r="H57" s="14"/>
      <c r="I57" s="14"/>
      <c r="J57" s="162"/>
      <c r="K57" s="14"/>
      <c r="L57" s="14"/>
      <c r="M57" s="424"/>
      <c r="N57" s="424"/>
      <c r="O57" s="15"/>
      <c r="P57" s="15"/>
      <c r="S57" s="15"/>
      <c r="T57" s="15"/>
      <c r="U57" s="15"/>
      <c r="V57" s="15"/>
    </row>
    <row r="58" spans="1:22">
      <c r="A58" s="160"/>
      <c r="B58" s="734"/>
      <c r="C58" s="422"/>
      <c r="D58" s="161"/>
      <c r="E58" s="463"/>
      <c r="F58" s="159"/>
      <c r="G58" s="14"/>
      <c r="H58" s="14"/>
      <c r="I58" s="14"/>
      <c r="J58" s="162"/>
      <c r="K58" s="14"/>
      <c r="L58" s="14"/>
      <c r="M58" s="424"/>
      <c r="N58" s="424"/>
      <c r="O58" s="15"/>
      <c r="P58" s="15"/>
      <c r="S58" s="15"/>
      <c r="T58" s="15"/>
      <c r="U58" s="15"/>
      <c r="V58" s="15"/>
    </row>
    <row r="59" spans="1:22">
      <c r="A59" s="160"/>
      <c r="B59" s="734"/>
      <c r="C59" s="422"/>
      <c r="D59" s="161"/>
      <c r="E59" s="463"/>
      <c r="F59" s="159"/>
      <c r="G59" s="14"/>
      <c r="H59" s="14"/>
      <c r="I59" s="14"/>
      <c r="J59" s="162"/>
      <c r="K59" s="14"/>
      <c r="L59" s="14"/>
      <c r="M59" s="424"/>
      <c r="N59" s="424"/>
      <c r="O59" s="15"/>
      <c r="P59" s="15"/>
      <c r="S59" s="15"/>
      <c r="T59" s="15"/>
      <c r="U59" s="15"/>
      <c r="V59" s="15"/>
    </row>
    <row r="60" spans="1:22">
      <c r="A60" s="160"/>
      <c r="B60" s="734"/>
      <c r="C60" s="422"/>
      <c r="D60" s="161"/>
      <c r="E60" s="463"/>
      <c r="F60" s="159"/>
      <c r="G60" s="14"/>
      <c r="H60" s="14"/>
      <c r="I60" s="14"/>
      <c r="J60" s="162"/>
      <c r="K60" s="14"/>
      <c r="L60" s="14"/>
      <c r="M60" s="424"/>
      <c r="N60" s="424"/>
      <c r="O60" s="15"/>
      <c r="P60" s="15"/>
      <c r="S60" s="15"/>
      <c r="T60" s="15"/>
      <c r="U60" s="15"/>
      <c r="V60" s="15"/>
    </row>
    <row r="61" spans="1:22">
      <c r="A61" s="160"/>
      <c r="B61" s="734"/>
      <c r="C61" s="422"/>
      <c r="D61" s="161"/>
      <c r="E61" s="463"/>
      <c r="F61" s="159"/>
      <c r="G61" s="14"/>
      <c r="H61" s="14"/>
      <c r="I61" s="14"/>
      <c r="J61" s="162"/>
      <c r="K61" s="14"/>
      <c r="L61" s="14"/>
      <c r="M61" s="424"/>
      <c r="N61" s="424"/>
      <c r="O61" s="15"/>
      <c r="P61" s="15"/>
      <c r="S61" s="15"/>
      <c r="T61" s="15"/>
      <c r="U61" s="15"/>
      <c r="V61" s="15"/>
    </row>
    <row r="62" spans="1:22">
      <c r="A62" s="160"/>
      <c r="B62" s="734"/>
      <c r="C62" s="422"/>
      <c r="D62" s="161"/>
      <c r="E62" s="463"/>
      <c r="F62" s="159"/>
      <c r="G62" s="14"/>
      <c r="H62" s="14"/>
      <c r="I62" s="14"/>
      <c r="J62" s="162"/>
      <c r="K62" s="14"/>
      <c r="L62" s="14"/>
      <c r="M62" s="424"/>
      <c r="N62" s="424"/>
      <c r="O62" s="15"/>
      <c r="P62" s="15"/>
      <c r="S62" s="15"/>
      <c r="T62" s="15"/>
      <c r="U62" s="15"/>
      <c r="V62" s="15"/>
    </row>
    <row r="63" spans="1:22">
      <c r="A63" s="160"/>
      <c r="B63" s="734"/>
      <c r="C63" s="422"/>
      <c r="D63" s="161"/>
      <c r="E63" s="163"/>
      <c r="F63" s="159"/>
      <c r="G63" s="14"/>
      <c r="H63" s="14"/>
      <c r="I63" s="14"/>
      <c r="J63" s="162"/>
      <c r="K63" s="14"/>
      <c r="L63" s="14"/>
      <c r="M63" s="424"/>
      <c r="N63" s="424"/>
      <c r="O63" s="15"/>
      <c r="P63" s="15"/>
      <c r="S63" s="15"/>
      <c r="T63" s="15"/>
      <c r="U63" s="15"/>
      <c r="V63" s="15"/>
    </row>
    <row r="64" spans="1:22">
      <c r="A64" s="160"/>
      <c r="B64" s="734"/>
      <c r="C64" s="422"/>
      <c r="D64" s="161"/>
      <c r="E64" s="163"/>
      <c r="F64" s="159"/>
      <c r="G64" s="14"/>
      <c r="H64" s="14"/>
      <c r="I64" s="14"/>
      <c r="J64" s="162"/>
      <c r="K64" s="14"/>
      <c r="L64" s="14"/>
      <c r="M64" s="424"/>
      <c r="N64" s="424"/>
      <c r="O64" s="15"/>
      <c r="P64" s="15"/>
      <c r="S64" s="15"/>
      <c r="T64" s="15"/>
      <c r="U64" s="15"/>
      <c r="V64" s="15"/>
    </row>
    <row r="65" spans="1:22">
      <c r="A65" s="160"/>
      <c r="B65" s="734"/>
      <c r="C65" s="422"/>
      <c r="D65" s="161"/>
      <c r="E65" s="163"/>
      <c r="F65" s="159"/>
      <c r="G65" s="14"/>
      <c r="H65" s="14"/>
      <c r="I65" s="14"/>
      <c r="J65" s="162"/>
      <c r="K65" s="14"/>
      <c r="L65" s="14"/>
      <c r="M65" s="424"/>
      <c r="N65" s="424"/>
      <c r="O65" s="15"/>
      <c r="P65" s="15"/>
      <c r="S65" s="15"/>
      <c r="T65" s="15"/>
      <c r="U65" s="15"/>
      <c r="V65" s="15"/>
    </row>
    <row r="66" spans="1:22">
      <c r="A66" s="160"/>
      <c r="B66" s="734"/>
      <c r="C66" s="422"/>
      <c r="D66" s="161"/>
      <c r="E66" s="163"/>
      <c r="F66" s="159"/>
      <c r="G66" s="14"/>
      <c r="H66" s="14"/>
      <c r="I66" s="14"/>
      <c r="J66" s="162"/>
      <c r="K66" s="14"/>
      <c r="L66" s="14"/>
      <c r="M66" s="424"/>
      <c r="N66" s="424"/>
      <c r="O66" s="15"/>
      <c r="P66" s="15"/>
      <c r="S66" s="15"/>
      <c r="T66" s="15"/>
      <c r="U66" s="15"/>
      <c r="V66" s="15"/>
    </row>
    <row r="67" spans="1:22">
      <c r="A67" s="160"/>
      <c r="B67" s="734"/>
      <c r="C67" s="422"/>
      <c r="D67" s="161"/>
      <c r="E67" s="463"/>
      <c r="F67" s="159"/>
      <c r="G67" s="14"/>
      <c r="H67" s="14"/>
      <c r="I67" s="14"/>
      <c r="J67" s="162"/>
      <c r="K67" s="14"/>
      <c r="L67" s="14"/>
      <c r="M67" s="424"/>
      <c r="N67" s="424"/>
      <c r="O67" s="15"/>
      <c r="P67" s="15"/>
      <c r="S67" s="15"/>
      <c r="T67" s="15"/>
      <c r="U67" s="15"/>
      <c r="V67" s="15"/>
    </row>
    <row r="68" spans="1:22">
      <c r="A68" s="160"/>
      <c r="B68" s="734"/>
      <c r="C68" s="422"/>
      <c r="D68" s="161"/>
      <c r="E68" s="463"/>
      <c r="F68" s="159"/>
      <c r="G68" s="14"/>
      <c r="H68" s="14"/>
      <c r="I68" s="14"/>
      <c r="J68" s="162"/>
      <c r="K68" s="14"/>
      <c r="L68" s="14"/>
      <c r="M68" s="424"/>
      <c r="N68" s="424"/>
      <c r="O68" s="15"/>
      <c r="P68" s="15"/>
      <c r="S68" s="15"/>
      <c r="T68" s="15"/>
      <c r="U68" s="15"/>
      <c r="V68" s="15"/>
    </row>
    <row r="69" spans="1:22">
      <c r="A69" s="160"/>
      <c r="B69" s="734"/>
      <c r="C69" s="422"/>
      <c r="D69" s="161"/>
      <c r="E69" s="463"/>
      <c r="F69" s="159"/>
      <c r="G69" s="14"/>
      <c r="H69" s="14"/>
      <c r="I69" s="14"/>
      <c r="J69" s="162"/>
      <c r="K69" s="14"/>
      <c r="L69" s="14"/>
      <c r="M69" s="424"/>
      <c r="N69" s="424"/>
      <c r="O69" s="15"/>
      <c r="P69" s="15"/>
      <c r="S69" s="15"/>
      <c r="T69" s="15"/>
      <c r="U69" s="15"/>
      <c r="V69" s="15"/>
    </row>
    <row r="70" spans="1:22">
      <c r="A70" s="160"/>
      <c r="B70" s="734"/>
      <c r="C70" s="422"/>
      <c r="D70" s="161"/>
      <c r="E70" s="463"/>
      <c r="F70" s="159"/>
      <c r="G70" s="14"/>
      <c r="H70" s="14"/>
      <c r="I70" s="14"/>
      <c r="J70" s="162"/>
      <c r="K70" s="14"/>
      <c r="L70" s="14"/>
      <c r="M70" s="424"/>
      <c r="N70" s="424"/>
      <c r="O70" s="15"/>
      <c r="P70" s="15"/>
      <c r="S70" s="15"/>
      <c r="T70" s="15"/>
      <c r="U70" s="15"/>
      <c r="V70" s="15"/>
    </row>
    <row r="71" spans="1:22">
      <c r="A71" s="160"/>
      <c r="B71" s="734"/>
      <c r="C71" s="422"/>
      <c r="D71" s="161"/>
      <c r="E71" s="463"/>
      <c r="F71" s="159"/>
      <c r="G71" s="14"/>
      <c r="H71" s="14"/>
      <c r="I71" s="14"/>
      <c r="J71" s="162"/>
      <c r="K71" s="14"/>
      <c r="L71" s="14"/>
      <c r="M71" s="424"/>
      <c r="N71" s="424"/>
      <c r="O71" s="15"/>
      <c r="P71" s="15"/>
      <c r="S71" s="15"/>
      <c r="T71" s="15"/>
      <c r="U71" s="15"/>
      <c r="V71" s="15"/>
    </row>
    <row r="72" spans="1:22">
      <c r="A72" s="160"/>
      <c r="B72" s="734"/>
      <c r="C72" s="422"/>
      <c r="D72" s="161"/>
      <c r="E72" s="163"/>
      <c r="F72" s="159"/>
      <c r="J72" s="36"/>
      <c r="L72" s="15"/>
      <c r="M72" s="424"/>
      <c r="N72" s="424"/>
      <c r="O72" s="15"/>
      <c r="P72" s="15"/>
      <c r="S72" s="15"/>
      <c r="T72" s="15"/>
      <c r="U72" s="15"/>
      <c r="V72" s="15"/>
    </row>
    <row r="73" spans="1:22">
      <c r="A73" s="160"/>
      <c r="B73" s="734"/>
      <c r="C73" s="422"/>
      <c r="D73" s="161"/>
      <c r="E73" s="463"/>
      <c r="F73" s="159"/>
      <c r="J73" s="36"/>
      <c r="L73" s="15"/>
      <c r="M73" s="424"/>
      <c r="N73" s="424"/>
      <c r="O73" s="15"/>
      <c r="P73" s="15"/>
      <c r="S73" s="15"/>
      <c r="T73" s="15"/>
      <c r="U73" s="15"/>
      <c r="V73" s="15"/>
    </row>
    <row r="74" spans="1:22">
      <c r="A74" s="160"/>
      <c r="B74" s="734"/>
      <c r="C74" s="422"/>
      <c r="D74" s="464" t="s">
        <v>106</v>
      </c>
      <c r="E74" s="163"/>
      <c r="F74" s="159"/>
      <c r="J74" s="36"/>
      <c r="L74" s="15"/>
      <c r="M74" s="424"/>
      <c r="N74" s="424"/>
      <c r="O74" s="15"/>
      <c r="P74" s="15"/>
      <c r="S74" s="15"/>
      <c r="T74" s="1" t="s">
        <v>130</v>
      </c>
      <c r="U74" s="1"/>
      <c r="V74" s="15"/>
    </row>
    <row r="75" spans="1:22">
      <c r="A75" s="160"/>
      <c r="B75" s="734"/>
      <c r="C75" s="422"/>
      <c r="D75" s="464" t="s">
        <v>103</v>
      </c>
      <c r="E75" s="163"/>
      <c r="F75" s="159"/>
      <c r="J75" s="36"/>
      <c r="L75" s="15"/>
      <c r="M75" s="424"/>
      <c r="N75" s="424"/>
      <c r="O75" s="15"/>
      <c r="P75" s="15"/>
      <c r="S75" s="15"/>
      <c r="T75" s="1" t="s">
        <v>268</v>
      </c>
      <c r="U75" s="1"/>
      <c r="V75" s="15"/>
    </row>
    <row r="76" spans="1:22">
      <c r="A76" s="160"/>
      <c r="B76" s="734"/>
      <c r="C76" s="422"/>
      <c r="D76" s="161" t="s">
        <v>107</v>
      </c>
      <c r="E76" s="163"/>
      <c r="F76" s="159"/>
      <c r="J76" s="36"/>
      <c r="L76" s="15"/>
      <c r="M76" s="424"/>
      <c r="N76" s="424"/>
      <c r="O76" s="15"/>
      <c r="P76" s="15"/>
      <c r="S76" s="15"/>
      <c r="T76" s="1" t="s">
        <v>269</v>
      </c>
      <c r="U76" s="1"/>
      <c r="V76" s="15"/>
    </row>
    <row r="77" spans="1:22">
      <c r="A77" s="160"/>
      <c r="B77" s="734"/>
      <c r="C77" s="422"/>
      <c r="D77" s="161" t="s">
        <v>108</v>
      </c>
      <c r="E77" s="163"/>
      <c r="F77" s="159"/>
      <c r="J77" s="36"/>
      <c r="L77" s="15"/>
      <c r="M77" s="424"/>
      <c r="N77" s="424"/>
      <c r="O77" s="15"/>
      <c r="P77" s="15"/>
      <c r="S77" s="15"/>
      <c r="T77" s="15"/>
      <c r="U77" s="15"/>
      <c r="V77" s="15"/>
    </row>
    <row r="78" spans="1:22">
      <c r="A78" s="160"/>
      <c r="B78" s="734"/>
      <c r="C78" s="422"/>
      <c r="D78" s="161" t="s">
        <v>109</v>
      </c>
      <c r="E78" s="163"/>
      <c r="F78" s="159"/>
      <c r="J78" s="36"/>
      <c r="L78" s="15"/>
      <c r="M78" s="424"/>
      <c r="N78" s="424"/>
      <c r="O78" s="15"/>
      <c r="P78" s="15"/>
      <c r="S78" s="15"/>
      <c r="T78" s="15"/>
      <c r="U78" s="15"/>
      <c r="V78" s="15"/>
    </row>
    <row r="79" spans="1:22">
      <c r="A79" s="160"/>
      <c r="B79" s="734"/>
      <c r="C79" s="422"/>
      <c r="D79" s="161" t="s">
        <v>110</v>
      </c>
      <c r="E79" s="163"/>
      <c r="F79" s="159"/>
      <c r="J79" s="36"/>
      <c r="L79" s="15"/>
      <c r="M79" s="424"/>
      <c r="N79" s="424"/>
      <c r="O79" s="15"/>
      <c r="P79" s="15"/>
      <c r="S79" s="15"/>
      <c r="T79" s="15"/>
      <c r="U79" s="15"/>
      <c r="V79" s="15"/>
    </row>
    <row r="80" spans="1:22">
      <c r="A80" s="160"/>
      <c r="B80" s="734"/>
      <c r="C80" s="422"/>
      <c r="D80" s="161" t="s">
        <v>111</v>
      </c>
      <c r="E80" s="163"/>
      <c r="F80" s="159"/>
      <c r="J80" s="36"/>
      <c r="L80" s="15"/>
      <c r="M80" s="424"/>
      <c r="N80" s="424"/>
      <c r="O80" s="15"/>
      <c r="P80" s="15"/>
      <c r="S80" s="15"/>
      <c r="T80" s="15"/>
      <c r="U80" s="15"/>
      <c r="V80" s="15"/>
    </row>
    <row r="81" spans="1:22">
      <c r="A81" s="160"/>
      <c r="B81" s="734"/>
      <c r="C81" s="422"/>
      <c r="D81" s="161" t="s">
        <v>104</v>
      </c>
      <c r="E81" s="163"/>
      <c r="F81" s="159"/>
      <c r="J81" s="36"/>
      <c r="L81" s="15"/>
      <c r="M81" s="424"/>
      <c r="N81" s="424"/>
      <c r="O81" s="15"/>
      <c r="P81" s="15"/>
      <c r="S81" s="15"/>
      <c r="T81" s="15"/>
      <c r="U81" s="15"/>
      <c r="V81" s="15"/>
    </row>
    <row r="82" spans="1:22">
      <c r="A82" s="160"/>
      <c r="B82" s="63"/>
      <c r="C82" s="422"/>
      <c r="D82" s="161">
        <v>1</v>
      </c>
      <c r="E82" s="163"/>
      <c r="F82" s="159"/>
      <c r="J82" s="36"/>
      <c r="L82" s="15"/>
      <c r="M82" s="424"/>
      <c r="N82" s="424"/>
      <c r="O82" s="15"/>
      <c r="P82" s="15"/>
      <c r="S82" s="15"/>
      <c r="T82" s="15"/>
      <c r="U82" s="15"/>
      <c r="V82" s="15"/>
    </row>
    <row r="83" spans="1:22">
      <c r="A83" s="160"/>
      <c r="B83" s="63"/>
      <c r="C83" s="422"/>
      <c r="D83" s="161">
        <v>2</v>
      </c>
      <c r="E83" s="463"/>
      <c r="F83" s="159"/>
      <c r="J83" s="36"/>
      <c r="L83" s="15"/>
      <c r="M83" s="424"/>
      <c r="N83" s="424"/>
      <c r="O83" s="15"/>
      <c r="P83" s="15"/>
      <c r="S83" s="15"/>
      <c r="T83" s="15"/>
      <c r="U83" s="15"/>
      <c r="V83" s="15"/>
    </row>
    <row r="84" spans="1:22">
      <c r="A84" s="160"/>
      <c r="B84" s="63"/>
      <c r="C84" s="422"/>
      <c r="D84" s="161">
        <v>3</v>
      </c>
      <c r="E84" s="463"/>
      <c r="F84" s="159"/>
      <c r="J84" s="36"/>
      <c r="L84" s="15"/>
      <c r="M84" s="424"/>
      <c r="N84" s="424"/>
      <c r="O84" s="15"/>
      <c r="P84" s="15"/>
      <c r="S84" s="15"/>
      <c r="T84" s="15"/>
      <c r="U84" s="15"/>
      <c r="V84" s="15"/>
    </row>
    <row r="85" spans="1:22">
      <c r="A85" s="160"/>
      <c r="B85" s="63"/>
      <c r="C85" s="422"/>
      <c r="D85" s="161">
        <v>4</v>
      </c>
      <c r="E85" s="163"/>
      <c r="F85" s="159"/>
      <c r="J85" s="36"/>
      <c r="L85" s="15"/>
      <c r="M85" s="424"/>
      <c r="N85" s="424"/>
      <c r="O85" s="15"/>
      <c r="P85" s="15"/>
      <c r="S85" s="15"/>
      <c r="T85" s="15"/>
      <c r="U85" s="15"/>
      <c r="V85" s="15"/>
    </row>
    <row r="86" spans="1:22">
      <c r="A86" s="160"/>
      <c r="B86" s="63"/>
      <c r="C86" s="422"/>
      <c r="D86" s="161"/>
      <c r="E86" s="163"/>
      <c r="F86" s="159"/>
      <c r="J86" s="36"/>
      <c r="L86" s="15"/>
      <c r="M86" s="424"/>
      <c r="N86" s="424"/>
      <c r="O86" s="15"/>
      <c r="P86" s="15"/>
      <c r="S86" s="15"/>
      <c r="T86" s="15"/>
      <c r="U86" s="15"/>
      <c r="V86" s="15"/>
    </row>
    <row r="87" spans="1:22">
      <c r="A87" s="160"/>
      <c r="B87" s="63"/>
      <c r="C87" s="422"/>
      <c r="D87" s="161"/>
      <c r="E87" s="163"/>
      <c r="F87" s="159"/>
      <c r="J87" s="36"/>
      <c r="L87" s="15"/>
      <c r="M87" s="424"/>
      <c r="N87" s="424"/>
      <c r="O87" s="15"/>
      <c r="P87" s="15"/>
      <c r="S87" s="15"/>
      <c r="T87" s="15"/>
      <c r="U87" s="15"/>
      <c r="V87" s="15"/>
    </row>
    <row r="88" spans="1:22">
      <c r="A88" s="160"/>
      <c r="B88" s="63"/>
      <c r="C88" s="422"/>
      <c r="D88" s="161"/>
      <c r="E88" s="163"/>
      <c r="F88" s="159"/>
      <c r="J88" s="36"/>
      <c r="L88" s="15"/>
      <c r="M88" s="424"/>
      <c r="N88" s="424"/>
      <c r="O88" s="15"/>
      <c r="P88" s="15"/>
      <c r="S88" s="15"/>
      <c r="T88" s="15"/>
      <c r="U88" s="15"/>
      <c r="V88" s="15"/>
    </row>
    <row r="89" spans="1:22">
      <c r="A89" s="160"/>
      <c r="B89" s="63"/>
      <c r="C89" s="422"/>
      <c r="D89" s="161"/>
      <c r="E89" s="163"/>
      <c r="F89" s="159"/>
      <c r="J89" s="36"/>
      <c r="L89" s="15"/>
      <c r="M89" s="424"/>
      <c r="N89" s="424"/>
      <c r="O89" s="15"/>
      <c r="P89" s="15"/>
      <c r="S89" s="15"/>
      <c r="T89" s="15"/>
      <c r="U89" s="15"/>
      <c r="V89" s="15"/>
    </row>
    <row r="90" spans="1:22">
      <c r="A90" s="160"/>
      <c r="B90" s="63"/>
      <c r="C90" s="422"/>
      <c r="D90" s="161"/>
      <c r="E90" s="463"/>
      <c r="F90" s="254"/>
      <c r="J90" s="36"/>
      <c r="L90" s="15"/>
      <c r="M90" s="424"/>
      <c r="N90" s="424"/>
      <c r="O90" s="15"/>
      <c r="P90" s="15"/>
      <c r="S90" s="15"/>
      <c r="T90" s="15"/>
      <c r="U90" s="15"/>
      <c r="V90" s="15"/>
    </row>
    <row r="91" spans="1:22">
      <c r="A91" s="160"/>
      <c r="B91" s="63"/>
      <c r="C91" s="422"/>
      <c r="D91" s="161"/>
      <c r="E91" s="163"/>
      <c r="F91" s="254"/>
      <c r="J91" s="36"/>
      <c r="L91" s="15"/>
      <c r="M91" s="424"/>
      <c r="N91" s="424"/>
      <c r="O91" s="15"/>
      <c r="P91" s="15"/>
      <c r="S91" s="15"/>
      <c r="T91" s="15"/>
      <c r="U91" s="15"/>
      <c r="V91" s="15"/>
    </row>
    <row r="92" spans="1:22">
      <c r="A92" s="160"/>
      <c r="B92" s="63"/>
      <c r="C92" s="422"/>
      <c r="D92" s="164"/>
      <c r="E92" s="159"/>
      <c r="F92" s="254"/>
      <c r="J92" s="36"/>
      <c r="L92" s="15"/>
      <c r="M92" s="424"/>
      <c r="N92" s="424"/>
      <c r="O92" s="15"/>
      <c r="P92" s="15"/>
      <c r="S92" s="15"/>
      <c r="T92" s="15"/>
      <c r="U92" s="15"/>
      <c r="V92" s="15"/>
    </row>
    <row r="93" spans="1:22">
      <c r="A93" s="160"/>
      <c r="B93" s="63"/>
      <c r="C93" s="422"/>
      <c r="D93" s="164"/>
      <c r="E93" s="159"/>
      <c r="F93" s="254"/>
      <c r="J93" s="36"/>
      <c r="L93" s="15"/>
      <c r="M93" s="424"/>
      <c r="N93" s="424"/>
      <c r="O93" s="15"/>
      <c r="P93" s="15"/>
      <c r="S93" s="15"/>
      <c r="T93" s="15"/>
      <c r="U93" s="15"/>
      <c r="V93" s="15"/>
    </row>
    <row r="94" spans="1:22">
      <c r="A94" s="165"/>
      <c r="B94" s="254"/>
      <c r="C94" s="166"/>
      <c r="D94" s="159"/>
      <c r="E94" s="159"/>
      <c r="F94" s="254"/>
      <c r="J94" s="36"/>
      <c r="L94" s="15"/>
      <c r="M94" s="424"/>
      <c r="N94" s="424"/>
      <c r="O94" s="15"/>
      <c r="P94" s="15"/>
    </row>
    <row r="95" spans="1:22">
      <c r="A95" s="165"/>
      <c r="B95" s="254"/>
      <c r="C95" s="166"/>
      <c r="D95" s="159"/>
      <c r="E95" s="159"/>
      <c r="F95" s="254"/>
      <c r="J95" s="36"/>
      <c r="L95" s="15"/>
      <c r="M95" s="424"/>
      <c r="N95" s="424"/>
      <c r="O95" s="15"/>
      <c r="P95" s="15"/>
    </row>
    <row r="96" spans="1:22">
      <c r="A96" s="165"/>
      <c r="B96" s="254"/>
      <c r="C96" s="166"/>
      <c r="D96" s="159"/>
      <c r="E96" s="159"/>
      <c r="F96" s="254"/>
    </row>
  </sheetData>
  <sortState ref="R28:V38">
    <sortCondition ref="R28"/>
  </sortState>
  <mergeCells count="135">
    <mergeCell ref="B1:O1"/>
    <mergeCell ref="A3:A4"/>
    <mergeCell ref="B3:B4"/>
    <mergeCell ref="C3:C4"/>
    <mergeCell ref="N3:N4"/>
    <mergeCell ref="O3:O4"/>
    <mergeCell ref="B21:B22"/>
    <mergeCell ref="C21:C22"/>
    <mergeCell ref="B23:B24"/>
    <mergeCell ref="C23:C24"/>
    <mergeCell ref="P3:P4"/>
    <mergeCell ref="Q3:Q4"/>
    <mergeCell ref="A5:A6"/>
    <mergeCell ref="B5:B6"/>
    <mergeCell ref="C5:C6"/>
    <mergeCell ref="N5:N6"/>
    <mergeCell ref="O5:O6"/>
    <mergeCell ref="P5:P6"/>
    <mergeCell ref="Q5:Q6"/>
    <mergeCell ref="Q7:Q8"/>
    <mergeCell ref="A9:A10"/>
    <mergeCell ref="B9:B10"/>
    <mergeCell ref="C9:C10"/>
    <mergeCell ref="N9:N10"/>
    <mergeCell ref="O9:O10"/>
    <mergeCell ref="P9:P10"/>
    <mergeCell ref="Q9:Q10"/>
    <mergeCell ref="A7:A8"/>
    <mergeCell ref="B7:B8"/>
    <mergeCell ref="C7:C8"/>
    <mergeCell ref="N7:N8"/>
    <mergeCell ref="O7:O8"/>
    <mergeCell ref="P7:P8"/>
    <mergeCell ref="Q11:Q12"/>
    <mergeCell ref="A13:A14"/>
    <mergeCell ref="B13:B14"/>
    <mergeCell ref="C13:C14"/>
    <mergeCell ref="N13:N14"/>
    <mergeCell ref="O13:O14"/>
    <mergeCell ref="P13:P14"/>
    <mergeCell ref="Q13:Q14"/>
    <mergeCell ref="A11:A12"/>
    <mergeCell ref="B11:B12"/>
    <mergeCell ref="C11:C12"/>
    <mergeCell ref="N11:N12"/>
    <mergeCell ref="O11:O12"/>
    <mergeCell ref="P11:P12"/>
    <mergeCell ref="G11:H11"/>
    <mergeCell ref="I11:J11"/>
    <mergeCell ref="Q15:Q16"/>
    <mergeCell ref="A17:A18"/>
    <mergeCell ref="B17:B18"/>
    <mergeCell ref="C17:C18"/>
    <mergeCell ref="N17:N18"/>
    <mergeCell ref="O17:O18"/>
    <mergeCell ref="P17:P18"/>
    <mergeCell ref="Q17:Q18"/>
    <mergeCell ref="A15:A16"/>
    <mergeCell ref="B15:B16"/>
    <mergeCell ref="C15:C16"/>
    <mergeCell ref="N15:N16"/>
    <mergeCell ref="O15:O16"/>
    <mergeCell ref="P15:P16"/>
    <mergeCell ref="P28:P29"/>
    <mergeCell ref="A30:A31"/>
    <mergeCell ref="B30:B31"/>
    <mergeCell ref="C30:C31"/>
    <mergeCell ref="N30:N31"/>
    <mergeCell ref="O30:O31"/>
    <mergeCell ref="P30:P31"/>
    <mergeCell ref="B26:O26"/>
    <mergeCell ref="A28:A29"/>
    <mergeCell ref="B28:B29"/>
    <mergeCell ref="C28:C29"/>
    <mergeCell ref="N28:N29"/>
    <mergeCell ref="O28:O29"/>
    <mergeCell ref="A34:A35"/>
    <mergeCell ref="B34:B35"/>
    <mergeCell ref="C34:C35"/>
    <mergeCell ref="N34:N35"/>
    <mergeCell ref="O34:O35"/>
    <mergeCell ref="P34:P35"/>
    <mergeCell ref="A32:A33"/>
    <mergeCell ref="B32:B33"/>
    <mergeCell ref="C32:C33"/>
    <mergeCell ref="N32:N33"/>
    <mergeCell ref="O32:O33"/>
    <mergeCell ref="P32:P33"/>
    <mergeCell ref="A38:A39"/>
    <mergeCell ref="B38:B39"/>
    <mergeCell ref="C38:C39"/>
    <mergeCell ref="N38:N39"/>
    <mergeCell ref="O38:O39"/>
    <mergeCell ref="P38:P39"/>
    <mergeCell ref="A36:A37"/>
    <mergeCell ref="B36:B37"/>
    <mergeCell ref="C36:C37"/>
    <mergeCell ref="N36:N37"/>
    <mergeCell ref="O36:O37"/>
    <mergeCell ref="P36:P37"/>
    <mergeCell ref="G36:H36"/>
    <mergeCell ref="I36:J36"/>
    <mergeCell ref="B52:B53"/>
    <mergeCell ref="N42:N43"/>
    <mergeCell ref="O42:O43"/>
    <mergeCell ref="P42:P43"/>
    <mergeCell ref="A40:A41"/>
    <mergeCell ref="B40:B41"/>
    <mergeCell ref="C40:C41"/>
    <mergeCell ref="N40:N41"/>
    <mergeCell ref="O40:O41"/>
    <mergeCell ref="P40:P41"/>
    <mergeCell ref="B44:B45"/>
    <mergeCell ref="B46:B47"/>
    <mergeCell ref="B48:B49"/>
    <mergeCell ref="B50:B51"/>
    <mergeCell ref="A42:A43"/>
    <mergeCell ref="B42:B43"/>
    <mergeCell ref="C42:C43"/>
    <mergeCell ref="C46:C47"/>
    <mergeCell ref="C48:C49"/>
    <mergeCell ref="B76:B77"/>
    <mergeCell ref="B78:B79"/>
    <mergeCell ref="B80:B81"/>
    <mergeCell ref="B54:B55"/>
    <mergeCell ref="B56:B57"/>
    <mergeCell ref="B58:B59"/>
    <mergeCell ref="B60:B61"/>
    <mergeCell ref="B62:B63"/>
    <mergeCell ref="B64:B65"/>
    <mergeCell ref="B66:B67"/>
    <mergeCell ref="B68:B69"/>
    <mergeCell ref="B70:B71"/>
    <mergeCell ref="B72:B73"/>
    <mergeCell ref="B74:B75"/>
  </mergeCells>
  <phoneticPr fontId="3"/>
  <conditionalFormatting sqref="AM3:AN44 S3:AL25 R3:R44 S27:AL44">
    <cfRule type="cellIs" dxfId="1243" priority="449" operator="between">
      <formula>1</formula>
      <formula>4</formula>
    </cfRule>
  </conditionalFormatting>
  <conditionalFormatting sqref="D4">
    <cfRule type="expression" dxfId="1242" priority="402">
      <formula>COUNTBLANK(D4)=1</formula>
    </cfRule>
    <cfRule type="cellIs" dxfId="1241" priority="405" operator="lessThan">
      <formula>D5</formula>
    </cfRule>
  </conditionalFormatting>
  <conditionalFormatting sqref="D5">
    <cfRule type="expression" dxfId="1240" priority="401">
      <formula>COUNTBLANK(D5)=1</formula>
    </cfRule>
    <cfRule type="cellIs" dxfId="1239" priority="404" operator="lessThan">
      <formula>D4</formula>
    </cfRule>
  </conditionalFormatting>
  <conditionalFormatting sqref="E4">
    <cfRule type="expression" dxfId="1238" priority="403">
      <formula>COUNTBLANK(D4)=1</formula>
    </cfRule>
  </conditionalFormatting>
  <conditionalFormatting sqref="D8">
    <cfRule type="expression" dxfId="1237" priority="398">
      <formula>COUNTBLANK(D8)=1</formula>
    </cfRule>
    <cfRule type="cellIs" dxfId="1236" priority="400" operator="lessThan">
      <formula>D9</formula>
    </cfRule>
  </conditionalFormatting>
  <conditionalFormatting sqref="D9">
    <cfRule type="expression" dxfId="1235" priority="397">
      <formula>COUNTBLANK(D9)=1</formula>
    </cfRule>
    <cfRule type="cellIs" dxfId="1234" priority="399" operator="lessThan">
      <formula>D8</formula>
    </cfRule>
  </conditionalFormatting>
  <conditionalFormatting sqref="E8">
    <cfRule type="expression" dxfId="1233" priority="396">
      <formula>COUNTBLANK(D8)=1</formula>
    </cfRule>
  </conditionalFormatting>
  <conditionalFormatting sqref="E5">
    <cfRule type="cellIs" dxfId="1232" priority="395" operator="lessThan">
      <formula>E8</formula>
    </cfRule>
  </conditionalFormatting>
  <conditionalFormatting sqref="E7:E8">
    <cfRule type="cellIs" dxfId="1231" priority="393" operator="lessThan">
      <formula>E5</formula>
    </cfRule>
  </conditionalFormatting>
  <conditionalFormatting sqref="E5 E7:E8">
    <cfRule type="expression" dxfId="1230" priority="387">
      <formula>COUNTBLANK(E5)=1</formula>
    </cfRule>
  </conditionalFormatting>
  <conditionalFormatting sqref="E7">
    <cfRule type="expression" dxfId="1229" priority="385">
      <formula>COUNTBLANK(E8)=1</formula>
    </cfRule>
  </conditionalFormatting>
  <conditionalFormatting sqref="D12">
    <cfRule type="expression" dxfId="1228" priority="380">
      <formula>COUNTBLANK(D12)=1</formula>
    </cfRule>
    <cfRule type="cellIs" dxfId="1227" priority="383" operator="lessThan">
      <formula>D13</formula>
    </cfRule>
  </conditionalFormatting>
  <conditionalFormatting sqref="D13">
    <cfRule type="expression" dxfId="1226" priority="379">
      <formula>COUNTBLANK(D13)=1</formula>
    </cfRule>
    <cfRule type="cellIs" dxfId="1225" priority="382" operator="lessThan">
      <formula>D12</formula>
    </cfRule>
  </conditionalFormatting>
  <conditionalFormatting sqref="E12">
    <cfRule type="expression" dxfId="1224" priority="381">
      <formula>COUNTBLANK(D12)=1</formula>
    </cfRule>
  </conditionalFormatting>
  <conditionalFormatting sqref="D16">
    <cfRule type="expression" dxfId="1223" priority="376">
      <formula>COUNTBLANK(D16)=1</formula>
    </cfRule>
    <cfRule type="cellIs" dxfId="1222" priority="378" operator="lessThan">
      <formula>D17</formula>
    </cfRule>
  </conditionalFormatting>
  <conditionalFormatting sqref="D17">
    <cfRule type="expression" dxfId="1221" priority="375">
      <formula>COUNTBLANK(D17)=1</formula>
    </cfRule>
    <cfRule type="cellIs" dxfId="1220" priority="377" operator="lessThan">
      <formula>D16</formula>
    </cfRule>
  </conditionalFormatting>
  <conditionalFormatting sqref="E16">
    <cfRule type="expression" dxfId="1219" priority="374">
      <formula>COUNTBLANK(D16)=1</formula>
    </cfRule>
  </conditionalFormatting>
  <conditionalFormatting sqref="E13:E14">
    <cfRule type="cellIs" dxfId="1218" priority="373" operator="lessThan">
      <formula>E16</formula>
    </cfRule>
  </conditionalFormatting>
  <conditionalFormatting sqref="E14">
    <cfRule type="expression" dxfId="1217" priority="369">
      <formula>COUNTBLANK(E13)=1</formula>
    </cfRule>
    <cfRule type="cellIs" dxfId="1216" priority="372" operator="lessThan">
      <formula>E16</formula>
    </cfRule>
  </conditionalFormatting>
  <conditionalFormatting sqref="E15:E16">
    <cfRule type="cellIs" dxfId="1215" priority="371" operator="lessThan">
      <formula>E13</formula>
    </cfRule>
  </conditionalFormatting>
  <conditionalFormatting sqref="E13:E16">
    <cfRule type="expression" dxfId="1214" priority="370">
      <formula>COUNTBLANK(E13)=1</formula>
    </cfRule>
  </conditionalFormatting>
  <conditionalFormatting sqref="E15">
    <cfRule type="expression" dxfId="1213" priority="368">
      <formula>COUNTBLANK(E16)=1</formula>
    </cfRule>
  </conditionalFormatting>
  <conditionalFormatting sqref="D22">
    <cfRule type="expression" dxfId="1212" priority="297">
      <formula>COUNTBLANK(D22)=1</formula>
    </cfRule>
    <cfRule type="cellIs" dxfId="1211" priority="299" operator="lessThan">
      <formula>D23</formula>
    </cfRule>
  </conditionalFormatting>
  <conditionalFormatting sqref="D23">
    <cfRule type="expression" dxfId="1210" priority="296">
      <formula>COUNTBLANK(D23)=1</formula>
    </cfRule>
    <cfRule type="cellIs" dxfId="1209" priority="298" operator="lessThan">
      <formula>D22</formula>
    </cfRule>
  </conditionalFormatting>
  <conditionalFormatting sqref="E22">
    <cfRule type="expression" dxfId="1208" priority="291">
      <formula>COUNTBLANK(D22)=1</formula>
    </cfRule>
  </conditionalFormatting>
  <conditionalFormatting sqref="L4">
    <cfRule type="expression" dxfId="1207" priority="286">
      <formula>COUNTBLANK(M4)=1</formula>
    </cfRule>
  </conditionalFormatting>
  <conditionalFormatting sqref="L7:L8">
    <cfRule type="cellIs" dxfId="1206" priority="279" operator="lessThan">
      <formula>L5</formula>
    </cfRule>
  </conditionalFormatting>
  <conditionalFormatting sqref="L5:L6">
    <cfRule type="cellIs" dxfId="1205" priority="280" operator="lessThan">
      <formula>L7</formula>
    </cfRule>
  </conditionalFormatting>
  <conditionalFormatting sqref="L8">
    <cfRule type="expression" dxfId="1204" priority="281">
      <formula>COUNTBLANK(M8)=1</formula>
    </cfRule>
  </conditionalFormatting>
  <conditionalFormatting sqref="L5:L8">
    <cfRule type="expression" dxfId="1203" priority="278">
      <formula>COUNTBLANK(L$5)=1</formula>
    </cfRule>
  </conditionalFormatting>
  <conditionalFormatting sqref="L15:L16">
    <cfRule type="cellIs" dxfId="1202" priority="275" operator="lessThan">
      <formula>L13</formula>
    </cfRule>
  </conditionalFormatting>
  <conditionalFormatting sqref="L13:L14">
    <cfRule type="cellIs" dxfId="1201" priority="276" operator="lessThan">
      <formula>L15</formula>
    </cfRule>
  </conditionalFormatting>
  <conditionalFormatting sqref="L16">
    <cfRule type="expression" dxfId="1200" priority="277">
      <formula>COUNTBLANK(M16)=1</formula>
    </cfRule>
  </conditionalFormatting>
  <conditionalFormatting sqref="L13:L16">
    <cfRule type="expression" dxfId="1199" priority="274">
      <formula>COUNTBLANK(L$13)=1</formula>
    </cfRule>
  </conditionalFormatting>
  <conditionalFormatting sqref="L12">
    <cfRule type="expression" dxfId="1198" priority="273">
      <formula>COUNTBLANK(M12)=1</formula>
    </cfRule>
  </conditionalFormatting>
  <conditionalFormatting sqref="K6">
    <cfRule type="expression" dxfId="1197" priority="264">
      <formula>COUNTBLANK(L5)=1</formula>
    </cfRule>
  </conditionalFormatting>
  <conditionalFormatting sqref="K7:K10">
    <cfRule type="cellIs" dxfId="1196" priority="263" operator="lessThan">
      <formula>K11</formula>
    </cfRule>
  </conditionalFormatting>
  <conditionalFormatting sqref="K15">
    <cfRule type="expression" dxfId="1195" priority="262">
      <formula>COUNTBLANK($L$16)</formula>
    </cfRule>
  </conditionalFormatting>
  <conditionalFormatting sqref="K11:K14">
    <cfRule type="cellIs" dxfId="1194" priority="261" operator="lessThan">
      <formula>K7</formula>
    </cfRule>
  </conditionalFormatting>
  <conditionalFormatting sqref="K7:K14">
    <cfRule type="expression" dxfId="1193" priority="260">
      <formula>COUNTBLANK($K$7)=1</formula>
    </cfRule>
  </conditionalFormatting>
  <conditionalFormatting sqref="F7:F13">
    <cfRule type="expression" dxfId="1192" priority="223">
      <formula>COUNTBLANK($F$7)=1</formula>
    </cfRule>
  </conditionalFormatting>
  <conditionalFormatting sqref="F7:F10">
    <cfRule type="cellIs" dxfId="1191" priority="222" operator="lessThan">
      <formula>F11</formula>
    </cfRule>
  </conditionalFormatting>
  <conditionalFormatting sqref="F11:F13">
    <cfRule type="cellIs" dxfId="1190" priority="221" operator="lessThan">
      <formula>$F$7</formula>
    </cfRule>
  </conditionalFormatting>
  <conditionalFormatting sqref="H10">
    <cfRule type="expression" dxfId="1189" priority="220">
      <formula>COUNTBLANK(H10)=1</formula>
    </cfRule>
  </conditionalFormatting>
  <conditionalFormatting sqref="I10">
    <cfRule type="expression" dxfId="1188" priority="219">
      <formula>COUNTBLANK($I$10)=1</formula>
    </cfRule>
  </conditionalFormatting>
  <conditionalFormatting sqref="G10">
    <cfRule type="expression" dxfId="1187" priority="218">
      <formula>COUNTBLANK(H10)=1</formula>
    </cfRule>
  </conditionalFormatting>
  <conditionalFormatting sqref="J10">
    <cfRule type="expression" dxfId="1186" priority="217">
      <formula>COUNTBLANK(I10)=1</formula>
    </cfRule>
  </conditionalFormatting>
  <conditionalFormatting sqref="G10:H10">
    <cfRule type="cellIs" dxfId="1185" priority="216" operator="lessThan">
      <formula>I10</formula>
    </cfRule>
  </conditionalFormatting>
  <conditionalFormatting sqref="I10:J10">
    <cfRule type="cellIs" dxfId="1184" priority="215" operator="lessThan">
      <formula>G10</formula>
    </cfRule>
  </conditionalFormatting>
  <conditionalFormatting sqref="I3:I9">
    <cfRule type="expression" dxfId="1183" priority="214">
      <formula>COUNTBLANK($I$10)=1</formula>
    </cfRule>
  </conditionalFormatting>
  <conditionalFormatting sqref="D4 D9 D12 D17 D16:E16 D13:E13 D8:E8 F7 H10:I10 K7 K14 L13 L16 L8 L5 D5:E5">
    <cfRule type="expression" dxfId="1182" priority="137">
      <formula>COUNTBLANK(D4)=1</formula>
    </cfRule>
  </conditionalFormatting>
  <conditionalFormatting sqref="D29">
    <cfRule type="expression" dxfId="1181" priority="133">
      <formula>COUNTBLANK(D29)=1</formula>
    </cfRule>
    <cfRule type="cellIs" dxfId="1180" priority="136" operator="lessThan">
      <formula>D30</formula>
    </cfRule>
  </conditionalFormatting>
  <conditionalFormatting sqref="D30">
    <cfRule type="expression" dxfId="1179" priority="132">
      <formula>COUNTBLANK(D30)=1</formula>
    </cfRule>
    <cfRule type="cellIs" dxfId="1178" priority="135" operator="lessThan">
      <formula>D29</formula>
    </cfRule>
  </conditionalFormatting>
  <conditionalFormatting sqref="E29">
    <cfRule type="expression" dxfId="1177" priority="134">
      <formula>COUNTBLANK(D29)=1</formula>
    </cfRule>
  </conditionalFormatting>
  <conditionalFormatting sqref="D33">
    <cfRule type="expression" dxfId="1176" priority="129">
      <formula>COUNTBLANK(D33)=1</formula>
    </cfRule>
    <cfRule type="cellIs" dxfId="1175" priority="131" operator="lessThan">
      <formula>D34</formula>
    </cfRule>
  </conditionalFormatting>
  <conditionalFormatting sqref="D34">
    <cfRule type="expression" dxfId="1174" priority="128">
      <formula>COUNTBLANK(D34)=1</formula>
    </cfRule>
    <cfRule type="cellIs" dxfId="1173" priority="130" operator="lessThan">
      <formula>D33</formula>
    </cfRule>
  </conditionalFormatting>
  <conditionalFormatting sqref="E33">
    <cfRule type="expression" dxfId="1172" priority="127">
      <formula>COUNTBLANK(D33)=1</formula>
    </cfRule>
  </conditionalFormatting>
  <conditionalFormatting sqref="E30">
    <cfRule type="cellIs" dxfId="1171" priority="126" operator="lessThan">
      <formula>E33</formula>
    </cfRule>
  </conditionalFormatting>
  <conditionalFormatting sqref="E32:E33">
    <cfRule type="cellIs" dxfId="1170" priority="124" operator="lessThan">
      <formula>E30</formula>
    </cfRule>
  </conditionalFormatting>
  <conditionalFormatting sqref="E30 E32:E33">
    <cfRule type="expression" dxfId="1169" priority="123">
      <formula>COUNTBLANK(E30)=1</formula>
    </cfRule>
  </conditionalFormatting>
  <conditionalFormatting sqref="E32">
    <cfRule type="expression" dxfId="1168" priority="121">
      <formula>COUNTBLANK(E33)=1</formula>
    </cfRule>
  </conditionalFormatting>
  <conditionalFormatting sqref="D37">
    <cfRule type="expression" dxfId="1167" priority="116">
      <formula>COUNTBLANK(D37)=1</formula>
    </cfRule>
    <cfRule type="cellIs" dxfId="1166" priority="119" operator="lessThan">
      <formula>D38</formula>
    </cfRule>
  </conditionalFormatting>
  <conditionalFormatting sqref="D38">
    <cfRule type="expression" dxfId="1165" priority="115">
      <formula>COUNTBLANK(D38)=1</formula>
    </cfRule>
    <cfRule type="cellIs" dxfId="1164" priority="118" operator="lessThan">
      <formula>D37</formula>
    </cfRule>
  </conditionalFormatting>
  <conditionalFormatting sqref="E37">
    <cfRule type="expression" dxfId="1163" priority="117">
      <formula>COUNTBLANK(D37)=1</formula>
    </cfRule>
  </conditionalFormatting>
  <conditionalFormatting sqref="D41">
    <cfRule type="expression" dxfId="1162" priority="112">
      <formula>COUNTBLANK(D41)=1</formula>
    </cfRule>
    <cfRule type="cellIs" dxfId="1161" priority="114" operator="lessThan">
      <formula>D42</formula>
    </cfRule>
  </conditionalFormatting>
  <conditionalFormatting sqref="D42">
    <cfRule type="expression" dxfId="1160" priority="111">
      <formula>COUNTBLANK(D42)=1</formula>
    </cfRule>
    <cfRule type="cellIs" dxfId="1159" priority="113" operator="lessThan">
      <formula>D41</formula>
    </cfRule>
  </conditionalFormatting>
  <conditionalFormatting sqref="E41">
    <cfRule type="expression" dxfId="1158" priority="110">
      <formula>COUNTBLANK(D41)=1</formula>
    </cfRule>
  </conditionalFormatting>
  <conditionalFormatting sqref="E38:E39">
    <cfRule type="cellIs" dxfId="1157" priority="109" operator="lessThan">
      <formula>E41</formula>
    </cfRule>
  </conditionalFormatting>
  <conditionalFormatting sqref="E39">
    <cfRule type="expression" dxfId="1156" priority="105">
      <formula>COUNTBLANK(E38)=1</formula>
    </cfRule>
    <cfRule type="cellIs" dxfId="1155" priority="108" operator="lessThan">
      <formula>E41</formula>
    </cfRule>
  </conditionalFormatting>
  <conditionalFormatting sqref="E40:E41">
    <cfRule type="cellIs" dxfId="1154" priority="107" operator="lessThan">
      <formula>E38</formula>
    </cfRule>
  </conditionalFormatting>
  <conditionalFormatting sqref="E38:E41">
    <cfRule type="expression" dxfId="1153" priority="106">
      <formula>COUNTBLANK(E38)=1</formula>
    </cfRule>
  </conditionalFormatting>
  <conditionalFormatting sqref="E40">
    <cfRule type="expression" dxfId="1152" priority="104">
      <formula>COUNTBLANK(E41)=1</formula>
    </cfRule>
  </conditionalFormatting>
  <conditionalFormatting sqref="M29">
    <cfRule type="expression" dxfId="1151" priority="101">
      <formula>COUNTBLANK(M29)=1</formula>
    </cfRule>
    <cfRule type="cellIs" dxfId="1150" priority="103" operator="lessThan">
      <formula>M30</formula>
    </cfRule>
  </conditionalFormatting>
  <conditionalFormatting sqref="M30">
    <cfRule type="expression" dxfId="1149" priority="100">
      <formula>COUNTBLANK(M30)=1</formula>
    </cfRule>
    <cfRule type="cellIs" dxfId="1148" priority="102" operator="lessThan">
      <formula>M29</formula>
    </cfRule>
  </conditionalFormatting>
  <conditionalFormatting sqref="L29">
    <cfRule type="expression" dxfId="1147" priority="99">
      <formula>COUNTBLANK(M29)=1</formula>
    </cfRule>
  </conditionalFormatting>
  <conditionalFormatting sqref="M33">
    <cfRule type="expression" dxfId="1146" priority="96">
      <formula>COUNTBLANK(M33)=1</formula>
    </cfRule>
    <cfRule type="cellIs" dxfId="1145" priority="98" operator="lessThan">
      <formula>M34</formula>
    </cfRule>
  </conditionalFormatting>
  <conditionalFormatting sqref="M34">
    <cfRule type="expression" dxfId="1144" priority="95">
      <formula>COUNTBLANK(M34)=1</formula>
    </cfRule>
    <cfRule type="cellIs" dxfId="1143" priority="97" operator="lessThan">
      <formula>M33</formula>
    </cfRule>
  </conditionalFormatting>
  <conditionalFormatting sqref="L32:L33">
    <cfRule type="cellIs" dxfId="1142" priority="92" operator="lessThan">
      <formula>L30</formula>
    </cfRule>
  </conditionalFormatting>
  <conditionalFormatting sqref="L30:L31">
    <cfRule type="cellIs" dxfId="1141" priority="93" operator="lessThan">
      <formula>L32</formula>
    </cfRule>
  </conditionalFormatting>
  <conditionalFormatting sqref="L33">
    <cfRule type="expression" dxfId="1140" priority="94">
      <formula>COUNTBLANK(M33)=1</formula>
    </cfRule>
  </conditionalFormatting>
  <conditionalFormatting sqref="L30:L33">
    <cfRule type="expression" dxfId="1139" priority="91">
      <formula>COUNTBLANK($L$30)=1</formula>
    </cfRule>
  </conditionalFormatting>
  <conditionalFormatting sqref="L37">
    <cfRule type="expression" dxfId="1138" priority="86">
      <formula>COUNTBLANK(M37)=1</formula>
    </cfRule>
  </conditionalFormatting>
  <conditionalFormatting sqref="M37">
    <cfRule type="expression" dxfId="1137" priority="83">
      <formula>COUNTBLANK(M37)=1</formula>
    </cfRule>
    <cfRule type="cellIs" dxfId="1136" priority="85" operator="lessThan">
      <formula>M38</formula>
    </cfRule>
  </conditionalFormatting>
  <conditionalFormatting sqref="M38">
    <cfRule type="expression" dxfId="1135" priority="82">
      <formula>COUNTBLANK(M38)=1</formula>
    </cfRule>
    <cfRule type="cellIs" dxfId="1134" priority="84" operator="lessThan">
      <formula>M37</formula>
    </cfRule>
  </conditionalFormatting>
  <conditionalFormatting sqref="M41">
    <cfRule type="expression" dxfId="1133" priority="79">
      <formula>COUNTBLANK(M41)=1</formula>
    </cfRule>
    <cfRule type="cellIs" dxfId="1132" priority="81" operator="lessThan">
      <formula>M42</formula>
    </cfRule>
  </conditionalFormatting>
  <conditionalFormatting sqref="M42">
    <cfRule type="expression" dxfId="1131" priority="78">
      <formula>COUNTBLANK(M42)=1</formula>
    </cfRule>
    <cfRule type="cellIs" dxfId="1130" priority="80" operator="lessThan">
      <formula>M41</formula>
    </cfRule>
  </conditionalFormatting>
  <conditionalFormatting sqref="K31">
    <cfRule type="expression" dxfId="1129" priority="77">
      <formula>COUNTBLANK(L30)=1</formula>
    </cfRule>
  </conditionalFormatting>
  <conditionalFormatting sqref="K32:K35">
    <cfRule type="cellIs" dxfId="1128" priority="76" operator="lessThan">
      <formula>K36</formula>
    </cfRule>
  </conditionalFormatting>
  <conditionalFormatting sqref="K40">
    <cfRule type="expression" dxfId="1127" priority="75">
      <formula>COUNTBLANK($L$16)</formula>
    </cfRule>
  </conditionalFormatting>
  <conditionalFormatting sqref="K36:K39">
    <cfRule type="cellIs" dxfId="1126" priority="74" operator="lessThan">
      <formula>K32</formula>
    </cfRule>
  </conditionalFormatting>
  <conditionalFormatting sqref="K32:K39">
    <cfRule type="expression" dxfId="1125" priority="73">
      <formula>COUNTBLANK($K$32)=1</formula>
    </cfRule>
  </conditionalFormatting>
  <conditionalFormatting sqref="H35">
    <cfRule type="expression" dxfId="1124" priority="69">
      <formula>COUNTBLANK(H35)=1</formula>
    </cfRule>
  </conditionalFormatting>
  <conditionalFormatting sqref="I35">
    <cfRule type="expression" dxfId="1123" priority="68">
      <formula>COUNTBLANK($I$35)=1</formula>
    </cfRule>
  </conditionalFormatting>
  <conditionalFormatting sqref="G35">
    <cfRule type="expression" dxfId="1122" priority="67">
      <formula>COUNTBLANK(H35)=1</formula>
    </cfRule>
  </conditionalFormatting>
  <conditionalFormatting sqref="J35">
    <cfRule type="expression" dxfId="1121" priority="66">
      <formula>COUNTBLANK(I35)=1</formula>
    </cfRule>
  </conditionalFormatting>
  <conditionalFormatting sqref="G35:H35">
    <cfRule type="cellIs" dxfId="1120" priority="65" operator="lessThan">
      <formula>I35</formula>
    </cfRule>
  </conditionalFormatting>
  <conditionalFormatting sqref="I35:J35">
    <cfRule type="cellIs" dxfId="1119" priority="64" operator="lessThan">
      <formula>G35</formula>
    </cfRule>
  </conditionalFormatting>
  <conditionalFormatting sqref="I28:I34">
    <cfRule type="expression" dxfId="1118" priority="63">
      <formula>COUNTBLANK($I$35)=1</formula>
    </cfRule>
  </conditionalFormatting>
  <conditionalFormatting sqref="D29 D34 D37 D42 D41:E41 D38:E38 D33:E33 D30:E30 H35:I35 K32 K39 L33 L30 M29:M30 M33:M34 M37:M38 M41:M42">
    <cfRule type="expression" dxfId="1117" priority="72">
      <formula>COUNTBLANK(D29)=1</formula>
    </cfRule>
  </conditionalFormatting>
  <conditionalFormatting sqref="F14">
    <cfRule type="expression" dxfId="1116" priority="60">
      <formula>COUNTBLANK($F$7)=1</formula>
    </cfRule>
  </conditionalFormatting>
  <conditionalFormatting sqref="F14">
    <cfRule type="cellIs" dxfId="1115" priority="59" operator="lessThan">
      <formula>$F$7</formula>
    </cfRule>
  </conditionalFormatting>
  <conditionalFormatting sqref="F14">
    <cfRule type="expression" dxfId="1114" priority="58">
      <formula>COUNTBLANK(E13)=1</formula>
    </cfRule>
  </conditionalFormatting>
  <conditionalFormatting sqref="F14">
    <cfRule type="expression" dxfId="1113" priority="57">
      <formula>COUNTBLANK(F14)=1</formula>
    </cfRule>
  </conditionalFormatting>
  <conditionalFormatting sqref="M4">
    <cfRule type="expression" dxfId="1112" priority="54">
      <formula>COUNTBLANK(M4)=1</formula>
    </cfRule>
    <cfRule type="cellIs" dxfId="1111" priority="56" operator="lessThan">
      <formula>M5</formula>
    </cfRule>
  </conditionalFormatting>
  <conditionalFormatting sqref="M5">
    <cfRule type="expression" dxfId="1110" priority="53">
      <formula>COUNTBLANK(M5)=1</formula>
    </cfRule>
    <cfRule type="cellIs" dxfId="1109" priority="55" operator="lessThan">
      <formula>M4</formula>
    </cfRule>
  </conditionalFormatting>
  <conditionalFormatting sqref="M8">
    <cfRule type="expression" dxfId="1108" priority="50">
      <formula>COUNTBLANK(M8)=1</formula>
    </cfRule>
    <cfRule type="cellIs" dxfId="1107" priority="52" operator="lessThan">
      <formula>M9</formula>
    </cfRule>
  </conditionalFormatting>
  <conditionalFormatting sqref="M9">
    <cfRule type="expression" dxfId="1106" priority="49">
      <formula>COUNTBLANK(M9)=1</formula>
    </cfRule>
    <cfRule type="cellIs" dxfId="1105" priority="51" operator="lessThan">
      <formula>M8</formula>
    </cfRule>
  </conditionalFormatting>
  <conditionalFormatting sqref="M12">
    <cfRule type="expression" dxfId="1104" priority="46">
      <formula>COUNTBLANK(M12)=1</formula>
    </cfRule>
    <cfRule type="cellIs" dxfId="1103" priority="48" operator="lessThan">
      <formula>M13</formula>
    </cfRule>
  </conditionalFormatting>
  <conditionalFormatting sqref="M13">
    <cfRule type="expression" dxfId="1102" priority="45">
      <formula>COUNTBLANK(M13)=1</formula>
    </cfRule>
    <cfRule type="cellIs" dxfId="1101" priority="47" operator="lessThan">
      <formula>M12</formula>
    </cfRule>
  </conditionalFormatting>
  <conditionalFormatting sqref="M16">
    <cfRule type="expression" dxfId="1100" priority="42">
      <formula>COUNTBLANK(M16)=1</formula>
    </cfRule>
    <cfRule type="cellIs" dxfId="1099" priority="44" operator="lessThan">
      <formula>M17</formula>
    </cfRule>
  </conditionalFormatting>
  <conditionalFormatting sqref="M17">
    <cfRule type="expression" dxfId="1098" priority="41">
      <formula>COUNTBLANK(M17)=1</formula>
    </cfRule>
    <cfRule type="cellIs" dxfId="1097" priority="43" operator="lessThan">
      <formula>M16</formula>
    </cfRule>
  </conditionalFormatting>
  <conditionalFormatting sqref="M4:M5 M8:M9 M12:M13 M16:M17">
    <cfRule type="expression" dxfId="1096" priority="40">
      <formula>COUNTBLANK(M4)=1</formula>
    </cfRule>
  </conditionalFormatting>
  <conditionalFormatting sqref="F32:F38">
    <cfRule type="expression" dxfId="1095" priority="28">
      <formula>COUNTBLANK($F$32)=1</formula>
    </cfRule>
  </conditionalFormatting>
  <conditionalFormatting sqref="F32:F35">
    <cfRule type="cellIs" dxfId="1094" priority="27" operator="lessThan">
      <formula>F36</formula>
    </cfRule>
  </conditionalFormatting>
  <conditionalFormatting sqref="F36:F38">
    <cfRule type="cellIs" dxfId="1093" priority="26" operator="lessThan">
      <formula>F32</formula>
    </cfRule>
  </conditionalFormatting>
  <conditionalFormatting sqref="F32">
    <cfRule type="expression" dxfId="1092" priority="25">
      <formula>COUNTBLANK(F32)=1</formula>
    </cfRule>
  </conditionalFormatting>
  <conditionalFormatting sqref="F39">
    <cfRule type="expression" dxfId="1091" priority="24">
      <formula>COUNTBLANK($F$32)=1</formula>
    </cfRule>
  </conditionalFormatting>
  <conditionalFormatting sqref="F39">
    <cfRule type="cellIs" dxfId="1090" priority="23" operator="lessThan">
      <formula>$F$32</formula>
    </cfRule>
  </conditionalFormatting>
  <conditionalFormatting sqref="F39">
    <cfRule type="expression" dxfId="1089" priority="22">
      <formula>COUNTBLANK(E38)=1</formula>
    </cfRule>
  </conditionalFormatting>
  <conditionalFormatting sqref="F39">
    <cfRule type="expression" dxfId="1088" priority="21">
      <formula>COUNTBLANK(F39)=1</formula>
    </cfRule>
  </conditionalFormatting>
  <conditionalFormatting sqref="L40:L41">
    <cfRule type="cellIs" dxfId="1087" priority="18" operator="lessThan">
      <formula>L38</formula>
    </cfRule>
  </conditionalFormatting>
  <conditionalFormatting sqref="L38:L39">
    <cfRule type="cellIs" dxfId="1086" priority="19" operator="lessThan">
      <formula>L40</formula>
    </cfRule>
  </conditionalFormatting>
  <conditionalFormatting sqref="L41">
    <cfRule type="expression" dxfId="1085" priority="20">
      <formula>COUNTBLANK(M41)=1</formula>
    </cfRule>
  </conditionalFormatting>
  <conditionalFormatting sqref="L38:L41">
    <cfRule type="expression" dxfId="1084" priority="17">
      <formula>COUNTBLANK($L$38)=1</formula>
    </cfRule>
  </conditionalFormatting>
  <conditionalFormatting sqref="L41 L38">
    <cfRule type="expression" dxfId="1083" priority="16">
      <formula>COUNTBLANK(L38)=1</formula>
    </cfRule>
  </conditionalFormatting>
  <conditionalFormatting sqref="D47">
    <cfRule type="expression" dxfId="1082" priority="13">
      <formula>COUNTBLANK(D47)=1</formula>
    </cfRule>
    <cfRule type="cellIs" dxfId="1081" priority="15" operator="lessThan">
      <formula>D48</formula>
    </cfRule>
  </conditionalFormatting>
  <conditionalFormatting sqref="D48">
    <cfRule type="expression" dxfId="1080" priority="12">
      <formula>COUNTBLANK(D48)=1</formula>
    </cfRule>
    <cfRule type="cellIs" dxfId="1079" priority="14" operator="lessThan">
      <formula>D47</formula>
    </cfRule>
  </conditionalFormatting>
  <conditionalFormatting sqref="E47">
    <cfRule type="expression" dxfId="1078" priority="11">
      <formula>COUNTBLANK(D47)=1</formula>
    </cfRule>
  </conditionalFormatting>
  <conditionalFormatting sqref="F6">
    <cfRule type="expression" dxfId="1077" priority="10">
      <formula>COUNTBLANK(E6)=1</formula>
    </cfRule>
  </conditionalFormatting>
  <conditionalFormatting sqref="E6">
    <cfRule type="expression" dxfId="1076" priority="6">
      <formula>COUNTBLANK(E5)=1</formula>
    </cfRule>
    <cfRule type="cellIs" dxfId="1075" priority="8" operator="lessThan">
      <formula>E8</formula>
    </cfRule>
  </conditionalFormatting>
  <conditionalFormatting sqref="E6">
    <cfRule type="expression" dxfId="1074" priority="7">
      <formula>COUNTBLANK(E6)=1</formula>
    </cfRule>
  </conditionalFormatting>
  <conditionalFormatting sqref="F31">
    <cfRule type="expression" dxfId="1073" priority="5">
      <formula>COUNTBLANK(E31)=1</formula>
    </cfRule>
  </conditionalFormatting>
  <conditionalFormatting sqref="E31">
    <cfRule type="expression" dxfId="1072" priority="1">
      <formula>COUNTBLANK(E30)=1</formula>
    </cfRule>
    <cfRule type="cellIs" dxfId="1071" priority="3" operator="lessThan">
      <formula>E33</formula>
    </cfRule>
  </conditionalFormatting>
  <conditionalFormatting sqref="E31">
    <cfRule type="expression" dxfId="1070" priority="2">
      <formula>COUNTBLANK(E31)=1</formula>
    </cfRule>
  </conditionalFormatting>
  <dataValidations count="4">
    <dataValidation type="list" allowBlank="1" showInputMessage="1" showErrorMessage="1" sqref="D19:D20 M39:M40 D45 M18:M23 M28 M35:M36 M31:M32 M3 M6:M7 M14:M15 L9 M10:M11 M43">
      <formula1>$D$74:$D$81</formula1>
    </dataValidation>
    <dataValidation type="list" allowBlank="1" showInputMessage="1" showErrorMessage="1" sqref="D3 D43 D35:D36 D10:D11 D39:D40 D18 D14:D15 E47:E48 D31:D32 D6:D7 D28 E22:E23">
      <formula1>$D$74:$D$85</formula1>
    </dataValidation>
    <dataValidation allowBlank="1" showDropDown="1" showInputMessage="1" showErrorMessage="1" sqref="D4:D5 D8:D9 D12:D13 D16:D17 M16:M17 D22:D23 D29:D30 D33:D34 D37:D38 D41:D42 M29:M30 M33:M34 M37:M38 M41:M42 M4:M5 M8:M9 M12:M13 D47:D48 E9 E12 L12 L17 K6 K15 E17 F15 L4 E29 E34 E37 E42 L29 L34 L37 L42 K31 K40 F31 F40 G11:H11 I11:J11 D21 D24 D46 D49"/>
    <dataValidation allowBlank="1" showDropDown="1" showInputMessage="1" showErrorMessage="1" sqref="E4 F6"/>
  </dataValidations>
  <pageMargins left="0.45" right="0.26" top="0.75" bottom="0.75" header="0.3" footer="0.3"/>
  <pageSetup paperSize="9" scale="9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L124"/>
  <sheetViews>
    <sheetView workbookViewId="0">
      <selection activeCell="F124" sqref="F124"/>
    </sheetView>
  </sheetViews>
  <sheetFormatPr defaultColWidth="9" defaultRowHeight="17.25"/>
  <cols>
    <col min="1" max="1" width="3.625" style="17" customWidth="1"/>
    <col min="2" max="2" width="0.375" style="17" customWidth="1"/>
    <col min="3" max="3" width="6.625" style="360" customWidth="1"/>
    <col min="4" max="4" width="8.75" style="36" customWidth="1"/>
    <col min="5" max="5" width="4.5" style="7" customWidth="1"/>
    <col min="6" max="8" width="3.125" style="509" customWidth="1"/>
    <col min="9" max="9" width="3.875" style="172" customWidth="1"/>
    <col min="10" max="10" width="6.5" style="87" customWidth="1"/>
    <col min="11" max="11" width="6.5" style="249" customWidth="1"/>
    <col min="12" max="12" width="3.875" style="249" customWidth="1"/>
    <col min="13" max="13" width="3.25" style="178" customWidth="1"/>
    <col min="14" max="15" width="3.125" style="178" customWidth="1"/>
    <col min="16" max="16" width="4.375" style="35" customWidth="1"/>
    <col min="17" max="17" width="0.125" style="15" customWidth="1"/>
    <col min="18" max="18" width="6.625" style="360" customWidth="1"/>
    <col min="19" max="19" width="8.75" style="36" customWidth="1"/>
    <col min="20" max="20" width="4.5" style="15" bestFit="1" customWidth="1"/>
    <col min="21" max="21" width="9" style="14" customWidth="1"/>
    <col min="22" max="22" width="9" style="368" customWidth="1"/>
    <col min="23" max="23" width="9" style="360"/>
    <col min="24" max="26" width="9" style="15" customWidth="1"/>
    <col min="27" max="16384" width="9" style="15"/>
  </cols>
  <sheetData>
    <row r="1" spans="1:25" ht="17.100000000000001" customHeight="1">
      <c r="A1" s="26"/>
      <c r="B1" s="26"/>
      <c r="C1" s="320"/>
      <c r="D1" s="65"/>
      <c r="E1" s="763" t="s">
        <v>144</v>
      </c>
      <c r="F1" s="763"/>
      <c r="G1" s="763"/>
      <c r="H1" s="763"/>
      <c r="I1" s="763"/>
      <c r="J1" s="763"/>
      <c r="K1" s="763"/>
      <c r="L1" s="763"/>
      <c r="M1" s="763"/>
      <c r="N1" s="763"/>
      <c r="O1" s="763"/>
      <c r="P1" s="763"/>
      <c r="Q1" s="7"/>
      <c r="R1" s="320"/>
      <c r="S1" s="65"/>
      <c r="T1" s="7"/>
      <c r="X1" s="368"/>
    </row>
    <row r="2" spans="1:25" s="148" customFormat="1" ht="17.100000000000001" customHeight="1">
      <c r="A2" s="26"/>
      <c r="B2" s="26" t="s">
        <v>310</v>
      </c>
      <c r="C2" s="320" t="s">
        <v>0</v>
      </c>
      <c r="D2" s="66" t="s">
        <v>1</v>
      </c>
      <c r="E2" s="65"/>
      <c r="F2" s="147"/>
      <c r="G2" s="147"/>
      <c r="H2" s="147"/>
      <c r="I2" s="657"/>
      <c r="J2" s="658"/>
      <c r="K2" s="659"/>
      <c r="L2" s="659"/>
      <c r="M2" s="660"/>
      <c r="N2" s="660"/>
      <c r="O2" s="660"/>
      <c r="P2" s="658"/>
      <c r="Q2" s="7" t="s">
        <v>71</v>
      </c>
      <c r="R2" s="320" t="s">
        <v>0</v>
      </c>
      <c r="S2" s="66" t="s">
        <v>1</v>
      </c>
      <c r="T2" s="7"/>
      <c r="U2" s="155"/>
      <c r="V2" s="149"/>
      <c r="W2" s="374"/>
    </row>
    <row r="3" spans="1:25" s="148" customFormat="1" ht="15.75" customHeight="1" thickBot="1">
      <c r="A3" s="759">
        <v>1</v>
      </c>
      <c r="B3" s="735">
        <v>25</v>
      </c>
      <c r="C3" s="735" t="str">
        <f>IF(B3="","",VLOOKUP(B3,$B$56:$D$97,2))</f>
        <v>鈴木</v>
      </c>
      <c r="D3" s="760" t="str">
        <f>IF(B3="","",VLOOKUP(B3,$B$56:$D$97,3))</f>
        <v>秀明八千代</v>
      </c>
      <c r="E3" s="661"/>
      <c r="F3" s="662">
        <v>7</v>
      </c>
      <c r="G3" s="663"/>
      <c r="H3" s="663"/>
      <c r="I3" s="664"/>
      <c r="J3" s="664"/>
      <c r="K3" s="664"/>
      <c r="L3" s="665"/>
      <c r="M3" s="665"/>
      <c r="N3" s="665"/>
      <c r="O3" s="489">
        <v>5</v>
      </c>
      <c r="P3" s="666"/>
      <c r="Q3" s="735">
        <v>27</v>
      </c>
      <c r="R3" s="735" t="str">
        <f>IF(Q3="","",VLOOKUP(Q3,$B$56:$D$98,2))</f>
        <v>稗田</v>
      </c>
      <c r="S3" s="760" t="str">
        <f>IF(Q3="","",VLOOKUP(Q3,$B$56:$D$97,3))</f>
        <v>秀明八千代</v>
      </c>
      <c r="T3" s="735">
        <v>23</v>
      </c>
      <c r="V3" s="131"/>
      <c r="W3" s="131"/>
    </row>
    <row r="4" spans="1:25" s="148" customFormat="1" ht="15.75" customHeight="1" thickTop="1" thickBot="1">
      <c r="A4" s="759"/>
      <c r="B4" s="735"/>
      <c r="C4" s="735"/>
      <c r="D4" s="760"/>
      <c r="E4" s="667"/>
      <c r="F4" s="668"/>
      <c r="G4" s="669">
        <v>0</v>
      </c>
      <c r="H4" s="663"/>
      <c r="I4" s="664"/>
      <c r="J4" s="664"/>
      <c r="K4" s="664"/>
      <c r="L4" s="664"/>
      <c r="M4" s="664"/>
      <c r="N4" s="670">
        <v>2</v>
      </c>
      <c r="O4" s="671"/>
      <c r="P4" s="664"/>
      <c r="Q4" s="735"/>
      <c r="R4" s="735"/>
      <c r="S4" s="760"/>
      <c r="T4" s="735"/>
      <c r="V4" s="131"/>
      <c r="W4" s="129"/>
    </row>
    <row r="5" spans="1:25" s="148" customFormat="1" ht="15.75" customHeight="1" thickTop="1" thickBot="1">
      <c r="A5" s="759">
        <v>2</v>
      </c>
      <c r="B5" s="735">
        <v>19</v>
      </c>
      <c r="C5" s="735" t="str">
        <f t="shared" ref="C5" si="0">IF(B5="","",VLOOKUP(B5,$B$56:$D$97,2))</f>
        <v>駒村</v>
      </c>
      <c r="D5" s="760" t="str">
        <f t="shared" ref="D5" si="1">IF(B5="","",VLOOKUP(B5,$B$56:$D$97,3))</f>
        <v>千葉黎明</v>
      </c>
      <c r="E5" s="661">
        <v>0</v>
      </c>
      <c r="F5" s="491" t="s">
        <v>562</v>
      </c>
      <c r="G5" s="672"/>
      <c r="H5" s="663"/>
      <c r="I5" s="664"/>
      <c r="J5" s="664"/>
      <c r="K5" s="664"/>
      <c r="L5" s="664"/>
      <c r="M5" s="673"/>
      <c r="N5" s="672"/>
      <c r="O5" s="674" t="s">
        <v>583</v>
      </c>
      <c r="P5" s="675">
        <v>0</v>
      </c>
      <c r="Q5" s="735">
        <v>18</v>
      </c>
      <c r="R5" s="735" t="str">
        <f t="shared" ref="R5" si="2">IF(Q5="","",VLOOKUP(Q5,$B$56:$D$98,2))</f>
        <v>中山</v>
      </c>
      <c r="S5" s="760" t="str">
        <f t="shared" ref="S5" si="3">IF(Q5="","",VLOOKUP(Q5,$B$56:$D$97,3))</f>
        <v>市立銚子</v>
      </c>
      <c r="T5" s="735">
        <v>24</v>
      </c>
      <c r="V5" s="131"/>
      <c r="W5" s="131"/>
    </row>
    <row r="6" spans="1:25" s="148" customFormat="1" ht="15.75" customHeight="1" thickTop="1" thickBot="1">
      <c r="A6" s="759"/>
      <c r="B6" s="735"/>
      <c r="C6" s="735"/>
      <c r="D6" s="760"/>
      <c r="E6" s="676" t="s">
        <v>678</v>
      </c>
      <c r="F6" s="493"/>
      <c r="G6" s="491"/>
      <c r="H6" s="663"/>
      <c r="I6" s="664"/>
      <c r="J6" s="664"/>
      <c r="K6" s="664"/>
      <c r="L6" s="664"/>
      <c r="M6" s="673"/>
      <c r="N6" s="491"/>
      <c r="O6" s="493"/>
      <c r="P6" s="677" t="s">
        <v>551</v>
      </c>
      <c r="Q6" s="735"/>
      <c r="R6" s="735"/>
      <c r="S6" s="760"/>
      <c r="T6" s="735"/>
      <c r="V6" s="131"/>
      <c r="W6" s="129"/>
    </row>
    <row r="7" spans="1:25" s="148" customFormat="1" ht="15.75" customHeight="1" thickTop="1" thickBot="1">
      <c r="A7" s="759">
        <v>3</v>
      </c>
      <c r="B7" s="735">
        <v>13</v>
      </c>
      <c r="C7" s="735" t="str">
        <f t="shared" ref="C7" si="4">IF(B7="","",VLOOKUP(B7,$B$56:$D$97,2))</f>
        <v>黒田</v>
      </c>
      <c r="D7" s="760" t="str">
        <f t="shared" ref="D7" si="5">IF(B7="","",VLOOKUP(B7,$B$56:$D$97,3))</f>
        <v>成田</v>
      </c>
      <c r="E7" s="678"/>
      <c r="F7" s="466">
        <v>0</v>
      </c>
      <c r="G7" s="491" t="s">
        <v>563</v>
      </c>
      <c r="H7" s="663"/>
      <c r="I7" s="664"/>
      <c r="J7" s="664"/>
      <c r="K7" s="664"/>
      <c r="L7" s="664"/>
      <c r="M7" s="673"/>
      <c r="N7" s="674" t="s">
        <v>582</v>
      </c>
      <c r="O7" s="679">
        <v>0</v>
      </c>
      <c r="P7" s="680"/>
      <c r="Q7" s="735">
        <v>31</v>
      </c>
      <c r="R7" s="735" t="str">
        <f t="shared" ref="R7" si="6">IF(Q7="","",VLOOKUP(Q7,$B$56:$D$98,2))</f>
        <v>浅田</v>
      </c>
      <c r="S7" s="760" t="str">
        <f t="shared" ref="S7" si="7">IF(Q7="","",VLOOKUP(Q7,$B$56:$D$97,3))</f>
        <v>敬愛学園</v>
      </c>
      <c r="T7" s="735">
        <v>25</v>
      </c>
      <c r="U7" s="155"/>
      <c r="V7" s="149"/>
      <c r="W7" s="374"/>
    </row>
    <row r="8" spans="1:25" s="148" customFormat="1" ht="15.75" customHeight="1" thickTop="1" thickBot="1">
      <c r="A8" s="759"/>
      <c r="B8" s="735"/>
      <c r="C8" s="735"/>
      <c r="D8" s="760"/>
      <c r="E8" s="663">
        <v>8</v>
      </c>
      <c r="F8" s="663"/>
      <c r="G8" s="491"/>
      <c r="H8" s="669">
        <v>3</v>
      </c>
      <c r="I8" s="664"/>
      <c r="J8" s="664"/>
      <c r="K8" s="664"/>
      <c r="L8" s="664"/>
      <c r="M8" s="673">
        <v>2</v>
      </c>
      <c r="N8" s="674"/>
      <c r="O8" s="664"/>
      <c r="P8" s="664">
        <v>5</v>
      </c>
      <c r="Q8" s="735"/>
      <c r="R8" s="735"/>
      <c r="S8" s="760"/>
      <c r="T8" s="735"/>
      <c r="U8" s="155"/>
      <c r="V8" s="149"/>
      <c r="W8" s="374"/>
    </row>
    <row r="9" spans="1:25" s="148" customFormat="1" ht="15.75" customHeight="1" thickTop="1" thickBot="1">
      <c r="A9" s="759">
        <v>4</v>
      </c>
      <c r="B9" s="735">
        <v>17</v>
      </c>
      <c r="C9" s="735" t="str">
        <f t="shared" ref="C9" si="8">IF(B9="","",VLOOKUP(B9,$B$56:$D$97,2))</f>
        <v>田中</v>
      </c>
      <c r="D9" s="760" t="str">
        <f t="shared" ref="D9" si="9">IF(B9="","",VLOOKUP(B9,$B$56:$D$97,3))</f>
        <v>市立銚子</v>
      </c>
      <c r="E9" s="661"/>
      <c r="F9" s="662">
        <v>0</v>
      </c>
      <c r="G9" s="491"/>
      <c r="H9" s="672"/>
      <c r="I9" s="664"/>
      <c r="J9" s="664"/>
      <c r="K9" s="664"/>
      <c r="L9" s="673"/>
      <c r="M9" s="672"/>
      <c r="N9" s="674"/>
      <c r="O9" s="681">
        <v>8</v>
      </c>
      <c r="P9" s="675"/>
      <c r="Q9" s="735">
        <v>36</v>
      </c>
      <c r="R9" s="735" t="str">
        <f t="shared" ref="R9" si="10">IF(Q9="","",VLOOKUP(Q9,$B$56:$D$98,2))</f>
        <v>今田</v>
      </c>
      <c r="S9" s="760" t="str">
        <f t="shared" ref="S9" si="11">IF(Q9="","",VLOOKUP(Q9,$B$56:$D$97,3))</f>
        <v>日体大柏</v>
      </c>
      <c r="T9" s="735">
        <v>26</v>
      </c>
      <c r="U9" s="155"/>
      <c r="V9" s="149"/>
      <c r="W9" s="374"/>
    </row>
    <row r="10" spans="1:25" s="148" customFormat="1" ht="15.75" customHeight="1" thickTop="1" thickBot="1">
      <c r="A10" s="759"/>
      <c r="B10" s="735"/>
      <c r="C10" s="735"/>
      <c r="D10" s="760"/>
      <c r="E10" s="667"/>
      <c r="F10" s="668" t="s">
        <v>564</v>
      </c>
      <c r="G10" s="493"/>
      <c r="H10" s="491"/>
      <c r="I10" s="664"/>
      <c r="J10" s="664"/>
      <c r="K10" s="664"/>
      <c r="L10" s="673"/>
      <c r="M10" s="491"/>
      <c r="N10" s="493"/>
      <c r="O10" s="677" t="s">
        <v>581</v>
      </c>
      <c r="P10" s="664"/>
      <c r="Q10" s="735"/>
      <c r="R10" s="735"/>
      <c r="S10" s="760"/>
      <c r="T10" s="735"/>
      <c r="U10" s="149"/>
      <c r="V10" s="374"/>
      <c r="W10" s="131"/>
      <c r="X10" s="131"/>
      <c r="Y10" s="131"/>
    </row>
    <row r="11" spans="1:25" s="148" customFormat="1" ht="15.75" customHeight="1" thickTop="1" thickBot="1">
      <c r="A11" s="759">
        <v>5</v>
      </c>
      <c r="B11" s="735">
        <v>29</v>
      </c>
      <c r="C11" s="735" t="str">
        <f t="shared" ref="C11" si="12">IF(B11="","",VLOOKUP(B11,$B$56:$D$97,2))</f>
        <v>川</v>
      </c>
      <c r="D11" s="760" t="str">
        <f t="shared" ref="D11" si="13">IF(B11="","",VLOOKUP(B11,$B$56:$D$97,3))</f>
        <v>習志野</v>
      </c>
      <c r="E11" s="661"/>
      <c r="F11" s="682"/>
      <c r="G11" s="466">
        <v>1</v>
      </c>
      <c r="H11" s="491"/>
      <c r="I11" s="664"/>
      <c r="J11" s="664"/>
      <c r="K11" s="664"/>
      <c r="L11" s="673"/>
      <c r="M11" s="674"/>
      <c r="N11" s="679">
        <v>1</v>
      </c>
      <c r="O11" s="683"/>
      <c r="P11" s="675"/>
      <c r="Q11" s="735">
        <v>22</v>
      </c>
      <c r="R11" s="735" t="str">
        <f t="shared" ref="R11" si="14">IF(Q11="","",VLOOKUP(Q11,$B$56:$D$98,2))</f>
        <v>西川</v>
      </c>
      <c r="S11" s="760" t="str">
        <f t="shared" ref="S11" si="15">IF(Q11="","",VLOOKUP(Q11,$B$56:$D$97,3))</f>
        <v>渋谷幕張</v>
      </c>
      <c r="T11" s="735">
        <v>27</v>
      </c>
    </row>
    <row r="12" spans="1:25" s="148" customFormat="1" ht="15.75" customHeight="1" thickTop="1" thickBot="1">
      <c r="A12" s="759"/>
      <c r="B12" s="735"/>
      <c r="C12" s="735"/>
      <c r="D12" s="760"/>
      <c r="E12" s="684"/>
      <c r="F12" s="663">
        <v>2</v>
      </c>
      <c r="G12" s="663"/>
      <c r="H12" s="491"/>
      <c r="I12" s="669">
        <v>0</v>
      </c>
      <c r="J12" s="664"/>
      <c r="K12" s="677"/>
      <c r="L12" s="493" t="s">
        <v>685</v>
      </c>
      <c r="M12" s="674"/>
      <c r="N12" s="664"/>
      <c r="O12" s="664">
        <v>0</v>
      </c>
      <c r="P12" s="664"/>
      <c r="Q12" s="735"/>
      <c r="R12" s="735"/>
      <c r="S12" s="760"/>
      <c r="T12" s="735"/>
    </row>
    <row r="13" spans="1:25" s="148" customFormat="1" ht="15.75" customHeight="1" thickTop="1" thickBot="1">
      <c r="A13" s="759">
        <v>6</v>
      </c>
      <c r="B13" s="735">
        <v>7</v>
      </c>
      <c r="C13" s="735" t="str">
        <f t="shared" ref="C13" si="16">IF(B13="","",VLOOKUP(B13,$B$56:$D$97,2))</f>
        <v>菅原</v>
      </c>
      <c r="D13" s="760" t="str">
        <f t="shared" ref="D13" si="17">IF(B13="","",VLOOKUP(B13,$B$56:$D$97,3))</f>
        <v>長生　</v>
      </c>
      <c r="E13" s="661"/>
      <c r="F13" s="662">
        <v>0</v>
      </c>
      <c r="G13" s="663"/>
      <c r="H13" s="491"/>
      <c r="I13" s="685">
        <f>I12</f>
        <v>0</v>
      </c>
      <c r="J13" s="664"/>
      <c r="K13" s="673"/>
      <c r="L13" s="686" t="str">
        <f>L12</f>
        <v>0（２）</v>
      </c>
      <c r="M13" s="472"/>
      <c r="N13" s="664"/>
      <c r="O13" s="489">
        <v>4</v>
      </c>
      <c r="P13" s="666"/>
      <c r="Q13" s="735">
        <v>42</v>
      </c>
      <c r="R13" s="735" t="str">
        <f t="shared" ref="R13" si="18">IF(Q13="","",VLOOKUP(Q13,$B$56:$D$98,2))</f>
        <v>平岩</v>
      </c>
      <c r="S13" s="760" t="str">
        <f t="shared" ref="S13" si="19">IF(Q13="","",VLOOKUP(Q13,$B$56:$D$97,3))</f>
        <v>麗澤</v>
      </c>
      <c r="T13" s="735">
        <v>28</v>
      </c>
    </row>
    <row r="14" spans="1:25" s="148" customFormat="1" ht="15.75" customHeight="1" thickTop="1" thickBot="1">
      <c r="A14" s="759"/>
      <c r="B14" s="735"/>
      <c r="C14" s="735"/>
      <c r="D14" s="760"/>
      <c r="E14" s="667"/>
      <c r="F14" s="668"/>
      <c r="G14" s="669">
        <v>0</v>
      </c>
      <c r="H14" s="491"/>
      <c r="I14" s="687">
        <f t="shared" ref="I14:I24" si="20">I13</f>
        <v>0</v>
      </c>
      <c r="J14" s="664"/>
      <c r="K14" s="673"/>
      <c r="L14" s="688" t="str">
        <f t="shared" ref="L14:L24" si="21">L13</f>
        <v>0（２）</v>
      </c>
      <c r="M14" s="472"/>
      <c r="N14" s="670">
        <v>1</v>
      </c>
      <c r="O14" s="671"/>
      <c r="P14" s="664"/>
      <c r="Q14" s="735"/>
      <c r="R14" s="735"/>
      <c r="S14" s="760"/>
      <c r="T14" s="735"/>
    </row>
    <row r="15" spans="1:25" s="148" customFormat="1" ht="15.75" customHeight="1" thickTop="1" thickBot="1">
      <c r="A15" s="759">
        <v>7</v>
      </c>
      <c r="B15" s="735">
        <v>2</v>
      </c>
      <c r="C15" s="735" t="str">
        <f t="shared" ref="C15" si="22">IF(B15="","",VLOOKUP(B15,$B$56:$D$97,2))</f>
        <v>赤松</v>
      </c>
      <c r="D15" s="760" t="str">
        <f t="shared" ref="D15" si="23">IF(B15="","",VLOOKUP(B15,$B$56:$D$97,3))</f>
        <v>拓大紅陵</v>
      </c>
      <c r="E15" s="661">
        <v>2</v>
      </c>
      <c r="F15" s="491" t="s">
        <v>565</v>
      </c>
      <c r="G15" s="672"/>
      <c r="H15" s="491"/>
      <c r="I15" s="687">
        <f t="shared" si="20"/>
        <v>0</v>
      </c>
      <c r="J15" s="761" t="s">
        <v>312</v>
      </c>
      <c r="K15" s="762"/>
      <c r="L15" s="688" t="str">
        <f t="shared" si="21"/>
        <v>0（２）</v>
      </c>
      <c r="M15" s="491"/>
      <c r="N15" s="672"/>
      <c r="O15" s="674" t="s">
        <v>553</v>
      </c>
      <c r="P15" s="675">
        <v>0</v>
      </c>
      <c r="Q15" s="735">
        <v>40</v>
      </c>
      <c r="R15" s="735" t="str">
        <f t="shared" ref="R15" si="24">IF(Q15="","",VLOOKUP(Q15,$B$56:$D$98,2))</f>
        <v>海老原</v>
      </c>
      <c r="S15" s="760" t="str">
        <f t="shared" ref="S15" si="25">IF(Q15="","",VLOOKUP(Q15,$B$56:$D$97,3))</f>
        <v>西武台</v>
      </c>
      <c r="T15" s="735">
        <v>29</v>
      </c>
      <c r="U15" s="155"/>
      <c r="V15" s="149"/>
      <c r="W15" s="374"/>
    </row>
    <row r="16" spans="1:25" s="148" customFormat="1" ht="15.75" customHeight="1" thickTop="1" thickBot="1">
      <c r="A16" s="759"/>
      <c r="B16" s="735"/>
      <c r="C16" s="735"/>
      <c r="D16" s="760"/>
      <c r="E16" s="689" t="s">
        <v>544</v>
      </c>
      <c r="F16" s="493"/>
      <c r="G16" s="491"/>
      <c r="H16" s="491"/>
      <c r="I16" s="687">
        <f t="shared" si="20"/>
        <v>0</v>
      </c>
      <c r="J16" s="664"/>
      <c r="K16" s="673"/>
      <c r="L16" s="688" t="str">
        <f t="shared" si="21"/>
        <v>0（２）</v>
      </c>
      <c r="M16" s="491"/>
      <c r="N16" s="491"/>
      <c r="O16" s="493"/>
      <c r="P16" s="677"/>
      <c r="Q16" s="735"/>
      <c r="R16" s="735"/>
      <c r="S16" s="760"/>
      <c r="T16" s="735"/>
      <c r="U16" s="155"/>
      <c r="V16" s="149"/>
      <c r="W16" s="374"/>
    </row>
    <row r="17" spans="1:23" s="148" customFormat="1" ht="15.75" customHeight="1" thickTop="1" thickBot="1">
      <c r="A17" s="759">
        <v>8</v>
      </c>
      <c r="B17" s="735">
        <v>32</v>
      </c>
      <c r="C17" s="735" t="str">
        <f t="shared" ref="C17" si="26">IF(B17="","",VLOOKUP(B17,$B$56:$D$97,2))</f>
        <v>宮</v>
      </c>
      <c r="D17" s="760" t="str">
        <f t="shared" ref="D17" si="27">IF(B17="","",VLOOKUP(B17,$B$56:$D$97,3))</f>
        <v>敬愛学園</v>
      </c>
      <c r="E17" s="678"/>
      <c r="F17" s="466">
        <v>7</v>
      </c>
      <c r="G17" s="491" t="s">
        <v>566</v>
      </c>
      <c r="H17" s="491"/>
      <c r="I17" s="687">
        <f t="shared" si="20"/>
        <v>0</v>
      </c>
      <c r="J17" s="690"/>
      <c r="K17" s="490"/>
      <c r="L17" s="688" t="str">
        <f t="shared" si="21"/>
        <v>0（２）</v>
      </c>
      <c r="M17" s="491"/>
      <c r="N17" s="674"/>
      <c r="O17" s="679">
        <v>0</v>
      </c>
      <c r="P17" s="680" t="s">
        <v>554</v>
      </c>
      <c r="Q17" s="735">
        <v>15</v>
      </c>
      <c r="R17" s="735" t="str">
        <f t="shared" ref="R17" si="28">IF(Q17="","",VLOOKUP(Q17,$B$56:$D$98,2))</f>
        <v>世良田</v>
      </c>
      <c r="S17" s="760" t="str">
        <f t="shared" ref="S17" si="29">IF(Q17="","",VLOOKUP(Q17,$B$56:$D$97,3))</f>
        <v>佐原</v>
      </c>
      <c r="T17" s="735">
        <v>30</v>
      </c>
      <c r="U17" s="155"/>
      <c r="V17" s="149"/>
      <c r="W17" s="375"/>
    </row>
    <row r="18" spans="1:23" s="148" customFormat="1" ht="15.75" customHeight="1" thickTop="1" thickBot="1">
      <c r="A18" s="759"/>
      <c r="B18" s="735"/>
      <c r="C18" s="735"/>
      <c r="D18" s="760"/>
      <c r="E18" s="663">
        <v>1</v>
      </c>
      <c r="F18" s="663"/>
      <c r="G18" s="491"/>
      <c r="H18" s="493"/>
      <c r="I18" s="687">
        <f t="shared" si="20"/>
        <v>0</v>
      </c>
      <c r="J18" s="690"/>
      <c r="K18" s="490"/>
      <c r="L18" s="688" t="str">
        <f t="shared" si="21"/>
        <v>0（２）</v>
      </c>
      <c r="M18" s="492"/>
      <c r="N18" s="674"/>
      <c r="O18" s="664"/>
      <c r="P18" s="664">
        <v>3</v>
      </c>
      <c r="Q18" s="735"/>
      <c r="R18" s="735"/>
      <c r="S18" s="760"/>
      <c r="T18" s="735"/>
      <c r="U18" s="155"/>
      <c r="V18" s="149"/>
      <c r="W18" s="374"/>
    </row>
    <row r="19" spans="1:23" s="148" customFormat="1" ht="15.75" customHeight="1" thickTop="1" thickBot="1">
      <c r="A19" s="759">
        <v>9</v>
      </c>
      <c r="B19" s="735">
        <v>20</v>
      </c>
      <c r="C19" s="735" t="str">
        <f t="shared" ref="C19:C33" si="30">IF(B19="","",VLOOKUP(B19,$B$56:$D$97,2))</f>
        <v>秋葉</v>
      </c>
      <c r="D19" s="760" t="str">
        <f t="shared" ref="D19" si="31">IF(B19="","",VLOOKUP(B19,$B$56:$D$97,3))</f>
        <v>船橋東</v>
      </c>
      <c r="E19" s="661">
        <v>1</v>
      </c>
      <c r="F19" s="663"/>
      <c r="G19" s="491"/>
      <c r="H19" s="691">
        <v>7</v>
      </c>
      <c r="I19" s="692">
        <f t="shared" si="20"/>
        <v>0</v>
      </c>
      <c r="J19" s="690"/>
      <c r="K19" s="490"/>
      <c r="L19" s="693" t="str">
        <f t="shared" si="21"/>
        <v>0（２）</v>
      </c>
      <c r="M19" s="694">
        <v>2</v>
      </c>
      <c r="N19" s="674"/>
      <c r="O19" s="664"/>
      <c r="P19" s="675">
        <v>1</v>
      </c>
      <c r="Q19" s="735">
        <v>11</v>
      </c>
      <c r="R19" s="735" t="str">
        <f t="shared" ref="R19" si="32">IF(Q19="","",VLOOKUP(Q19,$B$56:$D$98,2))</f>
        <v>加瀬</v>
      </c>
      <c r="S19" s="760" t="str">
        <f t="shared" ref="S19" si="33">IF(Q19="","",VLOOKUP(Q19,$B$56:$D$97,3))</f>
        <v>成東</v>
      </c>
      <c r="T19" s="735">
        <v>31</v>
      </c>
      <c r="U19" s="155"/>
      <c r="V19" s="149"/>
      <c r="W19" s="374"/>
    </row>
    <row r="20" spans="1:23" s="148" customFormat="1" ht="15.75" customHeight="1" thickTop="1" thickBot="1">
      <c r="A20" s="759"/>
      <c r="B20" s="735"/>
      <c r="C20" s="735"/>
      <c r="D20" s="760"/>
      <c r="E20" s="689" t="s">
        <v>547</v>
      </c>
      <c r="F20" s="669">
        <v>0</v>
      </c>
      <c r="G20" s="491"/>
      <c r="H20" s="663"/>
      <c r="I20" s="692">
        <f t="shared" si="20"/>
        <v>0</v>
      </c>
      <c r="J20" s="690"/>
      <c r="K20" s="490"/>
      <c r="L20" s="693" t="str">
        <f t="shared" si="21"/>
        <v>0（２）</v>
      </c>
      <c r="M20" s="673"/>
      <c r="N20" s="674" t="s">
        <v>580</v>
      </c>
      <c r="O20" s="670">
        <v>0</v>
      </c>
      <c r="P20" s="677" t="s">
        <v>557</v>
      </c>
      <c r="Q20" s="735"/>
      <c r="R20" s="735"/>
      <c r="S20" s="760"/>
      <c r="T20" s="735"/>
      <c r="U20" s="155"/>
      <c r="V20" s="149"/>
      <c r="W20" s="374"/>
    </row>
    <row r="21" spans="1:23" s="148" customFormat="1" ht="15.75" customHeight="1" thickTop="1" thickBot="1">
      <c r="A21" s="759">
        <v>10</v>
      </c>
      <c r="B21" s="736">
        <v>5</v>
      </c>
      <c r="C21" s="735" t="str">
        <f t="shared" ref="C21:C35" si="34">IF(B21="","",VLOOKUP(B21,$B$56:$D$97,2))</f>
        <v>落合</v>
      </c>
      <c r="D21" s="760" t="str">
        <f t="shared" ref="D21" si="35">IF(B21="","",VLOOKUP(B21,$B$56:$D$97,3))</f>
        <v>木更津総合</v>
      </c>
      <c r="E21" s="678"/>
      <c r="F21" s="668"/>
      <c r="G21" s="491"/>
      <c r="H21" s="663"/>
      <c r="I21" s="692">
        <f t="shared" si="20"/>
        <v>0</v>
      </c>
      <c r="J21" s="695"/>
      <c r="K21" s="490"/>
      <c r="L21" s="693" t="str">
        <f t="shared" si="21"/>
        <v>0（２）</v>
      </c>
      <c r="M21" s="673"/>
      <c r="N21" s="491"/>
      <c r="O21" s="668"/>
      <c r="P21" s="680"/>
      <c r="Q21" s="735">
        <v>6</v>
      </c>
      <c r="R21" s="735" t="str">
        <f t="shared" ref="R21" si="36">IF(Q21="","",VLOOKUP(Q21,$B$56:$D$98,2))</f>
        <v>大内</v>
      </c>
      <c r="S21" s="760" t="str">
        <f t="shared" ref="S21" si="37">IF(Q21="","",VLOOKUP(Q21,$B$56:$D$97,3))</f>
        <v>木更津総合</v>
      </c>
      <c r="T21" s="735">
        <v>32</v>
      </c>
      <c r="U21" s="155"/>
      <c r="V21" s="149"/>
      <c r="W21" s="374"/>
    </row>
    <row r="22" spans="1:23" s="148" customFormat="1" ht="15.75" customHeight="1" thickTop="1" thickBot="1">
      <c r="A22" s="759"/>
      <c r="B22" s="737"/>
      <c r="C22" s="735"/>
      <c r="D22" s="760"/>
      <c r="E22" s="663">
        <v>0</v>
      </c>
      <c r="F22" s="491" t="s">
        <v>567</v>
      </c>
      <c r="G22" s="493"/>
      <c r="H22" s="663"/>
      <c r="I22" s="692">
        <f t="shared" si="20"/>
        <v>0</v>
      </c>
      <c r="J22" s="690"/>
      <c r="K22" s="490"/>
      <c r="L22" s="693" t="str">
        <f t="shared" si="21"/>
        <v>0（２）</v>
      </c>
      <c r="M22" s="673"/>
      <c r="N22" s="493"/>
      <c r="O22" s="674" t="s">
        <v>556</v>
      </c>
      <c r="P22" s="664">
        <v>6</v>
      </c>
      <c r="Q22" s="735"/>
      <c r="R22" s="735"/>
      <c r="S22" s="760"/>
      <c r="T22" s="735"/>
      <c r="U22" s="155"/>
      <c r="V22" s="149"/>
      <c r="W22" s="374"/>
    </row>
    <row r="23" spans="1:23" s="148" customFormat="1" ht="15.75" customHeight="1" thickTop="1" thickBot="1">
      <c r="A23" s="759">
        <v>11</v>
      </c>
      <c r="B23" s="735">
        <v>38</v>
      </c>
      <c r="C23" s="735" t="str">
        <f t="shared" ref="C23:C37" si="38">IF(B23="","",VLOOKUP(B23,$B$56:$D$97,2))</f>
        <v>小林</v>
      </c>
      <c r="D23" s="760" t="str">
        <f t="shared" ref="D23" si="39">IF(B23="","",VLOOKUP(B23,$B$56:$D$97,3))</f>
        <v>日体大柏</v>
      </c>
      <c r="E23" s="661"/>
      <c r="F23" s="682"/>
      <c r="G23" s="691">
        <v>2</v>
      </c>
      <c r="H23" s="663"/>
      <c r="I23" s="692">
        <f t="shared" si="20"/>
        <v>0</v>
      </c>
      <c r="J23" s="690"/>
      <c r="K23" s="490"/>
      <c r="L23" s="693" t="str">
        <f t="shared" si="21"/>
        <v>0（２）</v>
      </c>
      <c r="M23" s="664"/>
      <c r="N23" s="673">
        <v>3</v>
      </c>
      <c r="O23" s="696"/>
      <c r="P23" s="675"/>
      <c r="Q23" s="735">
        <v>4</v>
      </c>
      <c r="R23" s="735" t="str">
        <f t="shared" ref="R23" si="40">IF(Q23="","",VLOOKUP(Q23,$B$56:$D$98,2))</f>
        <v>吉澤</v>
      </c>
      <c r="S23" s="760" t="str">
        <f t="shared" ref="S23" si="41">IF(Q23="","",VLOOKUP(Q23,$B$56:$D$97,3))</f>
        <v>拓大紅陵</v>
      </c>
      <c r="T23" s="735">
        <v>33</v>
      </c>
      <c r="U23" s="155"/>
      <c r="V23" s="149"/>
      <c r="W23" s="374"/>
    </row>
    <row r="24" spans="1:23" s="148" customFormat="1" ht="15.75" customHeight="1" thickTop="1" thickBot="1">
      <c r="A24" s="759"/>
      <c r="B24" s="735"/>
      <c r="C24" s="735"/>
      <c r="D24" s="760"/>
      <c r="E24" s="663"/>
      <c r="F24" s="663">
        <v>7</v>
      </c>
      <c r="G24" s="663"/>
      <c r="H24" s="663"/>
      <c r="I24" s="692">
        <f t="shared" si="20"/>
        <v>0</v>
      </c>
      <c r="J24" s="493">
        <v>1</v>
      </c>
      <c r="K24" s="493">
        <v>2</v>
      </c>
      <c r="L24" s="693" t="str">
        <f t="shared" si="21"/>
        <v>0（２）</v>
      </c>
      <c r="M24" s="664"/>
      <c r="N24" s="664"/>
      <c r="O24" s="664">
        <v>3</v>
      </c>
      <c r="P24" s="664"/>
      <c r="Q24" s="735"/>
      <c r="R24" s="735"/>
      <c r="S24" s="760"/>
      <c r="T24" s="735"/>
      <c r="U24" s="155"/>
      <c r="V24" s="149"/>
      <c r="W24" s="374"/>
    </row>
    <row r="25" spans="1:23" s="148" customFormat="1" ht="15.75" customHeight="1" thickTop="1" thickBot="1">
      <c r="A25" s="759">
        <v>12</v>
      </c>
      <c r="B25" s="735">
        <v>28</v>
      </c>
      <c r="C25" s="735" t="str">
        <f t="shared" ref="C25:C39" si="42">IF(B25="","",VLOOKUP(B25,$B$56:$D$97,2))</f>
        <v>萩山</v>
      </c>
      <c r="D25" s="760" t="str">
        <f t="shared" ref="D25" si="43">IF(B25="","",VLOOKUP(B25,$B$56:$D$97,3))</f>
        <v>秀明八千代</v>
      </c>
      <c r="E25" s="661"/>
      <c r="F25" s="662">
        <v>6</v>
      </c>
      <c r="G25" s="663"/>
      <c r="H25" s="663"/>
      <c r="I25" s="692">
        <f t="shared" ref="I25:I35" si="44">I26</f>
        <v>2</v>
      </c>
      <c r="J25" s="697"/>
      <c r="K25" s="673"/>
      <c r="L25" s="698" t="str">
        <f t="shared" ref="L25:L35" si="45">L26</f>
        <v>0（３）</v>
      </c>
      <c r="M25" s="664"/>
      <c r="N25" s="664"/>
      <c r="O25" s="489">
        <v>2</v>
      </c>
      <c r="P25" s="666"/>
      <c r="Q25" s="735">
        <v>43</v>
      </c>
      <c r="R25" s="735" t="str">
        <f t="shared" ref="R25" si="46">IF(Q25="","",VLOOKUP(Q25,$B$56:$D$98,2))</f>
        <v>今野</v>
      </c>
      <c r="S25" s="760" t="str">
        <f t="shared" ref="S25" si="47">IF(Q25="","",VLOOKUP(Q25,$B$56:$D$97,3))</f>
        <v>麗澤</v>
      </c>
      <c r="T25" s="735">
        <v>34</v>
      </c>
      <c r="U25" s="155"/>
      <c r="V25" s="149"/>
      <c r="W25" s="374"/>
    </row>
    <row r="26" spans="1:23" s="148" customFormat="1" ht="15.75" customHeight="1" thickTop="1" thickBot="1">
      <c r="A26" s="759"/>
      <c r="B26" s="735"/>
      <c r="C26" s="735"/>
      <c r="D26" s="760"/>
      <c r="E26" s="667"/>
      <c r="F26" s="668"/>
      <c r="G26" s="669">
        <v>7</v>
      </c>
      <c r="H26" s="663"/>
      <c r="I26" s="692">
        <f t="shared" si="44"/>
        <v>2</v>
      </c>
      <c r="J26" s="664"/>
      <c r="K26" s="673"/>
      <c r="L26" s="698" t="str">
        <f t="shared" si="45"/>
        <v>0（３）</v>
      </c>
      <c r="M26" s="664"/>
      <c r="N26" s="670">
        <v>1</v>
      </c>
      <c r="O26" s="671"/>
      <c r="P26" s="664"/>
      <c r="Q26" s="735"/>
      <c r="R26" s="735"/>
      <c r="S26" s="760"/>
      <c r="T26" s="735"/>
      <c r="U26" s="155"/>
      <c r="V26" s="149"/>
      <c r="W26" s="374"/>
    </row>
    <row r="27" spans="1:23" s="148" customFormat="1" ht="15.75" customHeight="1" thickTop="1" thickBot="1">
      <c r="A27" s="759">
        <v>13</v>
      </c>
      <c r="B27" s="735">
        <v>10</v>
      </c>
      <c r="C27" s="735" t="str">
        <f t="shared" ref="C27:C41" si="48">IF(B27="","",VLOOKUP(B27,$B$56:$D$97,2))</f>
        <v>中村</v>
      </c>
      <c r="D27" s="760" t="str">
        <f t="shared" ref="D27" si="49">IF(B27="","",VLOOKUP(B27,$B$56:$D$97,3))</f>
        <v>東金</v>
      </c>
      <c r="E27" s="661">
        <v>0</v>
      </c>
      <c r="F27" s="491" t="s">
        <v>568</v>
      </c>
      <c r="G27" s="672"/>
      <c r="H27" s="663"/>
      <c r="I27" s="692">
        <f t="shared" si="44"/>
        <v>2</v>
      </c>
      <c r="J27" s="664"/>
      <c r="K27" s="673"/>
      <c r="L27" s="698" t="str">
        <f t="shared" si="45"/>
        <v>0（３）</v>
      </c>
      <c r="M27" s="673"/>
      <c r="N27" s="672"/>
      <c r="O27" s="674" t="s">
        <v>579</v>
      </c>
      <c r="P27" s="675">
        <v>0</v>
      </c>
      <c r="Q27" s="735">
        <v>34</v>
      </c>
      <c r="R27" s="735" t="str">
        <f t="shared" ref="R27" si="50">IF(Q27="","",VLOOKUP(Q27,$B$56:$D$98,2))</f>
        <v>片岡</v>
      </c>
      <c r="S27" s="760" t="str">
        <f t="shared" ref="S27" si="51">IF(Q27="","",VLOOKUP(Q27,$B$56:$D$97,3))</f>
        <v>千葉南</v>
      </c>
      <c r="T27" s="735">
        <v>35</v>
      </c>
      <c r="U27" s="155"/>
      <c r="V27" s="149"/>
      <c r="W27" s="374"/>
    </row>
    <row r="28" spans="1:23" s="148" customFormat="1" ht="15.75" customHeight="1" thickTop="1" thickBot="1">
      <c r="A28" s="759"/>
      <c r="B28" s="735"/>
      <c r="C28" s="735"/>
      <c r="D28" s="760"/>
      <c r="E28" s="689" t="s">
        <v>548</v>
      </c>
      <c r="F28" s="493"/>
      <c r="G28" s="491"/>
      <c r="H28" s="663"/>
      <c r="I28" s="692">
        <f t="shared" si="44"/>
        <v>2</v>
      </c>
      <c r="J28" s="664"/>
      <c r="K28" s="673"/>
      <c r="L28" s="698" t="str">
        <f t="shared" si="45"/>
        <v>0（３）</v>
      </c>
      <c r="M28" s="673"/>
      <c r="N28" s="491"/>
      <c r="O28" s="493"/>
      <c r="P28" s="677"/>
      <c r="Q28" s="735"/>
      <c r="R28" s="735"/>
      <c r="S28" s="760"/>
      <c r="T28" s="735"/>
      <c r="U28" s="155"/>
      <c r="V28" s="149"/>
      <c r="W28" s="374"/>
    </row>
    <row r="29" spans="1:23" s="148" customFormat="1" ht="15.75" customHeight="1" thickTop="1" thickBot="1">
      <c r="A29" s="759">
        <v>14</v>
      </c>
      <c r="B29" s="735">
        <v>16</v>
      </c>
      <c r="C29" s="735" t="str">
        <f t="shared" ref="C29:C43" si="52">IF(B29="","",VLOOKUP(B29,$B$56:$D$97,2))</f>
        <v>佐々木</v>
      </c>
      <c r="D29" s="760" t="str">
        <f t="shared" ref="D29" si="53">IF(B29="","",VLOOKUP(B29,$B$56:$D$97,3))</f>
        <v>佐原</v>
      </c>
      <c r="E29" s="678"/>
      <c r="F29" s="466">
        <v>0</v>
      </c>
      <c r="G29" s="491"/>
      <c r="H29" s="663"/>
      <c r="I29" s="692">
        <f t="shared" si="44"/>
        <v>2</v>
      </c>
      <c r="J29" s="664"/>
      <c r="K29" s="673"/>
      <c r="L29" s="698" t="str">
        <f t="shared" si="45"/>
        <v>0（３）</v>
      </c>
      <c r="M29" s="673"/>
      <c r="N29" s="674"/>
      <c r="O29" s="679">
        <v>0</v>
      </c>
      <c r="P29" s="680" t="s">
        <v>559</v>
      </c>
      <c r="Q29" s="735">
        <v>24</v>
      </c>
      <c r="R29" s="735" t="str">
        <f t="shared" ref="R29" si="54">IF(Q29="","",VLOOKUP(Q29,$B$56:$D$98,2))</f>
        <v>川崎</v>
      </c>
      <c r="S29" s="760" t="str">
        <f t="shared" ref="S29" si="55">IF(Q29="","",VLOOKUP(Q29,$B$56:$D$97,3))</f>
        <v>秀明八千代</v>
      </c>
      <c r="T29" s="735">
        <v>36</v>
      </c>
      <c r="U29" s="155"/>
      <c r="V29" s="149"/>
      <c r="W29" s="374"/>
    </row>
    <row r="30" spans="1:23" s="148" customFormat="1" ht="15.75" customHeight="1" thickTop="1" thickBot="1">
      <c r="A30" s="759"/>
      <c r="B30" s="735"/>
      <c r="C30" s="735"/>
      <c r="D30" s="760"/>
      <c r="E30" s="663">
        <v>3</v>
      </c>
      <c r="F30" s="663"/>
      <c r="G30" s="491" t="s">
        <v>569</v>
      </c>
      <c r="H30" s="669">
        <v>0</v>
      </c>
      <c r="I30" s="692">
        <f t="shared" si="44"/>
        <v>2</v>
      </c>
      <c r="J30" s="664"/>
      <c r="K30" s="673"/>
      <c r="L30" s="698" t="str">
        <f t="shared" si="45"/>
        <v>0（３）</v>
      </c>
      <c r="M30" s="673">
        <v>0</v>
      </c>
      <c r="N30" s="674"/>
      <c r="O30" s="664"/>
      <c r="P30" s="664">
        <v>1</v>
      </c>
      <c r="Q30" s="735"/>
      <c r="R30" s="735"/>
      <c r="S30" s="760"/>
      <c r="T30" s="735"/>
      <c r="U30" s="155"/>
      <c r="V30" s="149"/>
      <c r="W30" s="374"/>
    </row>
    <row r="31" spans="1:23" ht="15.75" customHeight="1" thickTop="1" thickBot="1">
      <c r="A31" s="759">
        <v>15</v>
      </c>
      <c r="B31" s="735">
        <v>35</v>
      </c>
      <c r="C31" s="735" t="str">
        <f t="shared" ref="C31" si="56">IF(B31="","",VLOOKUP(B31,$B$56:$D$97,2))</f>
        <v>高梨</v>
      </c>
      <c r="D31" s="760" t="str">
        <f t="shared" ref="D31" si="57">IF(B31="","",VLOOKUP(B31,$B$56:$D$97,3))</f>
        <v>昭和学院</v>
      </c>
      <c r="E31" s="661">
        <v>5</v>
      </c>
      <c r="F31" s="663"/>
      <c r="G31" s="491"/>
      <c r="H31" s="672"/>
      <c r="I31" s="692">
        <f t="shared" si="44"/>
        <v>2</v>
      </c>
      <c r="J31" s="664"/>
      <c r="K31" s="673"/>
      <c r="L31" s="692" t="str">
        <f t="shared" si="45"/>
        <v>0（３）</v>
      </c>
      <c r="M31" s="672"/>
      <c r="N31" s="674" t="s">
        <v>578</v>
      </c>
      <c r="O31" s="664"/>
      <c r="P31" s="675">
        <v>3</v>
      </c>
      <c r="Q31" s="735">
        <v>9</v>
      </c>
      <c r="R31" s="735" t="str">
        <f t="shared" ref="R31" si="58">IF(Q31="","",VLOOKUP(Q31,$B$56:$D$98,2))</f>
        <v>高橋</v>
      </c>
      <c r="S31" s="760" t="str">
        <f t="shared" ref="S31" si="59">IF(Q31="","",VLOOKUP(Q31,$B$56:$D$97,3))</f>
        <v>東金</v>
      </c>
      <c r="T31" s="735">
        <v>37</v>
      </c>
    </row>
    <row r="32" spans="1:23" ht="15.75" customHeight="1" thickTop="1" thickBot="1">
      <c r="A32" s="759"/>
      <c r="B32" s="735"/>
      <c r="C32" s="735"/>
      <c r="D32" s="760"/>
      <c r="E32" s="689" t="s">
        <v>552</v>
      </c>
      <c r="F32" s="669">
        <v>0</v>
      </c>
      <c r="G32" s="491"/>
      <c r="H32" s="491"/>
      <c r="I32" s="692">
        <f t="shared" si="44"/>
        <v>2</v>
      </c>
      <c r="J32" s="664"/>
      <c r="K32" s="673"/>
      <c r="L32" s="692" t="str">
        <f t="shared" si="45"/>
        <v>0（３）</v>
      </c>
      <c r="M32" s="491"/>
      <c r="N32" s="674"/>
      <c r="O32" s="670">
        <v>2</v>
      </c>
      <c r="P32" s="677"/>
      <c r="Q32" s="735"/>
      <c r="R32" s="735"/>
      <c r="S32" s="760"/>
      <c r="T32" s="735"/>
    </row>
    <row r="33" spans="1:22" ht="15.75" customHeight="1" thickTop="1" thickBot="1">
      <c r="A33" s="759">
        <v>16</v>
      </c>
      <c r="B33" s="735">
        <v>12</v>
      </c>
      <c r="C33" s="735" t="str">
        <f t="shared" si="30"/>
        <v>日暮</v>
      </c>
      <c r="D33" s="760" t="str">
        <f t="shared" ref="D33" si="60">IF(B33="","",VLOOKUP(B33,$B$56:$D$97,3))</f>
        <v>成東</v>
      </c>
      <c r="E33" s="678"/>
      <c r="F33" s="668"/>
      <c r="G33" s="491"/>
      <c r="H33" s="491"/>
      <c r="I33" s="692">
        <f t="shared" si="44"/>
        <v>2</v>
      </c>
      <c r="J33" s="664"/>
      <c r="K33" s="673"/>
      <c r="L33" s="692" t="str">
        <f t="shared" si="45"/>
        <v>0（３）</v>
      </c>
      <c r="M33" s="699"/>
      <c r="N33" s="491"/>
      <c r="O33" s="668"/>
      <c r="P33" s="680" t="s">
        <v>577</v>
      </c>
      <c r="Q33" s="735">
        <v>8</v>
      </c>
      <c r="R33" s="735" t="str">
        <f t="shared" ref="R33" si="61">IF(Q33="","",VLOOKUP(Q33,$B$56:$D$98,2))</f>
        <v>三田村</v>
      </c>
      <c r="S33" s="760" t="str">
        <f t="shared" ref="S33" si="62">IF(Q33="","",VLOOKUP(Q33,$B$56:$D$97,3))</f>
        <v>長生　</v>
      </c>
      <c r="T33" s="735">
        <v>38</v>
      </c>
    </row>
    <row r="34" spans="1:22" ht="15.75" customHeight="1" thickTop="1" thickBot="1">
      <c r="A34" s="759"/>
      <c r="B34" s="735"/>
      <c r="C34" s="735"/>
      <c r="D34" s="760"/>
      <c r="E34" s="663">
        <v>0</v>
      </c>
      <c r="F34" s="491" t="s">
        <v>549</v>
      </c>
      <c r="G34" s="493"/>
      <c r="H34" s="491"/>
      <c r="I34" s="692">
        <f t="shared" si="44"/>
        <v>2</v>
      </c>
      <c r="J34" s="664"/>
      <c r="K34" s="673"/>
      <c r="L34" s="692" t="str">
        <f t="shared" si="45"/>
        <v>0（３）</v>
      </c>
      <c r="M34" s="699"/>
      <c r="N34" s="493"/>
      <c r="O34" s="674"/>
      <c r="P34" s="664">
        <v>0</v>
      </c>
      <c r="Q34" s="735"/>
      <c r="R34" s="735"/>
      <c r="S34" s="760"/>
      <c r="T34" s="735"/>
    </row>
    <row r="35" spans="1:22" ht="15.75" customHeight="1" thickTop="1" thickBot="1">
      <c r="A35" s="759">
        <v>17</v>
      </c>
      <c r="B35" s="735">
        <v>41</v>
      </c>
      <c r="C35" s="735" t="str">
        <f t="shared" si="34"/>
        <v>長塚</v>
      </c>
      <c r="D35" s="760" t="str">
        <f t="shared" ref="D35" si="63">IF(B35="","",VLOOKUP(B35,$B$56:$D$97,3))</f>
        <v>麗澤</v>
      </c>
      <c r="E35" s="661"/>
      <c r="F35" s="682"/>
      <c r="G35" s="472">
        <v>0</v>
      </c>
      <c r="H35" s="491"/>
      <c r="I35" s="692">
        <f t="shared" si="44"/>
        <v>2</v>
      </c>
      <c r="J35" s="664"/>
      <c r="K35" s="673"/>
      <c r="L35" s="692" t="str">
        <f t="shared" si="45"/>
        <v>0（３）</v>
      </c>
      <c r="M35" s="674"/>
      <c r="N35" s="673">
        <v>7</v>
      </c>
      <c r="O35" s="696" t="s">
        <v>576</v>
      </c>
      <c r="P35" s="675"/>
      <c r="Q35" s="735">
        <v>1</v>
      </c>
      <c r="R35" s="735" t="str">
        <f t="shared" ref="R35" si="64">IF(Q35="","",VLOOKUP(Q35,$B$56:$D$98,2))</f>
        <v>吉田</v>
      </c>
      <c r="S35" s="760" t="str">
        <f t="shared" ref="S35" si="65">IF(Q35="","",VLOOKUP(Q35,$B$56:$D$97,3))</f>
        <v>拓大紅陵</v>
      </c>
      <c r="T35" s="735">
        <v>39</v>
      </c>
    </row>
    <row r="36" spans="1:22" ht="15.75" customHeight="1" thickTop="1" thickBot="1">
      <c r="A36" s="759"/>
      <c r="B36" s="735"/>
      <c r="C36" s="735"/>
      <c r="D36" s="760"/>
      <c r="E36" s="663"/>
      <c r="F36" s="663">
        <v>3</v>
      </c>
      <c r="G36" s="663"/>
      <c r="H36" s="491"/>
      <c r="I36" s="700">
        <v>2</v>
      </c>
      <c r="J36" s="677"/>
      <c r="K36" s="673"/>
      <c r="L36" s="700" t="str">
        <f>L37</f>
        <v>0（３）</v>
      </c>
      <c r="M36" s="674"/>
      <c r="N36" s="664"/>
      <c r="O36" s="664">
        <v>7</v>
      </c>
      <c r="P36" s="664"/>
      <c r="Q36" s="735"/>
      <c r="R36" s="735"/>
      <c r="S36" s="760"/>
      <c r="T36" s="735"/>
    </row>
    <row r="37" spans="1:22" ht="15.75" customHeight="1" thickTop="1" thickBot="1">
      <c r="A37" s="759">
        <v>18</v>
      </c>
      <c r="B37" s="735">
        <v>33</v>
      </c>
      <c r="C37" s="735" t="str">
        <f t="shared" si="38"/>
        <v>奈良</v>
      </c>
      <c r="D37" s="760" t="str">
        <f t="shared" ref="D37" si="66">IF(B37="","",VLOOKUP(B37,$B$56:$D$97,3))</f>
        <v>千葉南</v>
      </c>
      <c r="E37" s="661"/>
      <c r="F37" s="662">
        <v>8</v>
      </c>
      <c r="G37" s="663"/>
      <c r="H37" s="491"/>
      <c r="I37" s="664">
        <v>2</v>
      </c>
      <c r="J37" s="664"/>
      <c r="K37" s="664"/>
      <c r="L37" s="673" t="s">
        <v>684</v>
      </c>
      <c r="M37" s="674"/>
      <c r="N37" s="664"/>
      <c r="O37" s="681">
        <v>8</v>
      </c>
      <c r="P37" s="675"/>
      <c r="Q37" s="735">
        <v>30</v>
      </c>
      <c r="R37" s="735" t="str">
        <f t="shared" ref="R37" si="67">IF(Q37="","",VLOOKUP(Q37,$B$56:$D$98,2))</f>
        <v>丸木</v>
      </c>
      <c r="S37" s="760" t="str">
        <f t="shared" ref="S37" si="68">IF(Q37="","",VLOOKUP(Q37,$B$56:$D$97,3))</f>
        <v>習志野</v>
      </c>
      <c r="T37" s="735">
        <v>40</v>
      </c>
    </row>
    <row r="38" spans="1:22" ht="15.75" customHeight="1" thickTop="1" thickBot="1">
      <c r="A38" s="759"/>
      <c r="B38" s="735"/>
      <c r="C38" s="735"/>
      <c r="D38" s="760"/>
      <c r="E38" s="667"/>
      <c r="F38" s="668" t="s">
        <v>570</v>
      </c>
      <c r="G38" s="669">
        <v>0</v>
      </c>
      <c r="H38" s="491"/>
      <c r="I38" s="664"/>
      <c r="J38" s="664"/>
      <c r="K38" s="664"/>
      <c r="L38" s="673"/>
      <c r="M38" s="674"/>
      <c r="N38" s="670">
        <v>0</v>
      </c>
      <c r="O38" s="677"/>
      <c r="P38" s="664"/>
      <c r="Q38" s="735"/>
      <c r="R38" s="735"/>
      <c r="S38" s="760"/>
      <c r="T38" s="735"/>
    </row>
    <row r="39" spans="1:22" ht="15.75" customHeight="1" thickTop="1" thickBot="1">
      <c r="A39" s="759">
        <v>19</v>
      </c>
      <c r="B39" s="735">
        <v>23</v>
      </c>
      <c r="C39" s="735" t="str">
        <f t="shared" si="42"/>
        <v>清水</v>
      </c>
      <c r="D39" s="760" t="str">
        <f t="shared" ref="D39" si="69">IF(B39="","",VLOOKUP(B39,$B$56:$D$97,3))</f>
        <v>秀明八千代</v>
      </c>
      <c r="E39" s="661"/>
      <c r="F39" s="682"/>
      <c r="G39" s="672"/>
      <c r="H39" s="491"/>
      <c r="I39" s="664"/>
      <c r="J39" s="664"/>
      <c r="K39" s="664"/>
      <c r="L39" s="673"/>
      <c r="M39" s="491"/>
      <c r="N39" s="673"/>
      <c r="O39" s="683" t="s">
        <v>575</v>
      </c>
      <c r="P39" s="675"/>
      <c r="Q39" s="735">
        <v>21</v>
      </c>
      <c r="R39" s="735" t="str">
        <f t="shared" ref="R39" si="70">IF(Q39="","",VLOOKUP(Q39,$B$56:$D$98,2))</f>
        <v>荒谷</v>
      </c>
      <c r="S39" s="760" t="str">
        <f t="shared" ref="S39" si="71">IF(Q39="","",VLOOKUP(Q39,$B$56:$D$97,3))</f>
        <v>船橋東</v>
      </c>
      <c r="T39" s="735">
        <v>41</v>
      </c>
    </row>
    <row r="40" spans="1:22" ht="15.75" customHeight="1" thickTop="1" thickBot="1">
      <c r="A40" s="759"/>
      <c r="B40" s="735"/>
      <c r="C40" s="735"/>
      <c r="D40" s="760"/>
      <c r="E40" s="684"/>
      <c r="F40" s="663">
        <v>0</v>
      </c>
      <c r="G40" s="491" t="s">
        <v>571</v>
      </c>
      <c r="H40" s="493"/>
      <c r="I40" s="664"/>
      <c r="J40" s="664"/>
      <c r="K40" s="664"/>
      <c r="L40" s="673"/>
      <c r="M40" s="493"/>
      <c r="N40" s="701" t="s">
        <v>574</v>
      </c>
      <c r="O40" s="664">
        <v>0</v>
      </c>
      <c r="P40" s="664"/>
      <c r="Q40" s="735"/>
      <c r="R40" s="735"/>
      <c r="S40" s="760"/>
      <c r="T40" s="735"/>
    </row>
    <row r="41" spans="1:22" ht="15.75" customHeight="1" thickTop="1" thickBot="1">
      <c r="A41" s="759">
        <v>20</v>
      </c>
      <c r="B41" s="735">
        <v>37</v>
      </c>
      <c r="C41" s="735" t="str">
        <f t="shared" si="48"/>
        <v>山本</v>
      </c>
      <c r="D41" s="760" t="str">
        <f t="shared" ref="D41" si="72">IF(B41="","",VLOOKUP(B41,$B$56:$D$97,3))</f>
        <v>日体大柏</v>
      </c>
      <c r="E41" s="661">
        <v>0</v>
      </c>
      <c r="F41" s="663"/>
      <c r="G41" s="491"/>
      <c r="H41" s="472">
        <v>3</v>
      </c>
      <c r="I41" s="664"/>
      <c r="J41" s="664"/>
      <c r="K41" s="664"/>
      <c r="L41" s="664"/>
      <c r="M41" s="679">
        <v>3</v>
      </c>
      <c r="N41" s="677"/>
      <c r="O41" s="681">
        <v>0</v>
      </c>
      <c r="P41" s="675"/>
      <c r="Q41" s="735">
        <v>14</v>
      </c>
      <c r="R41" s="735" t="str">
        <f t="shared" ref="R41" si="73">IF(Q41="","",VLOOKUP(Q41,$B$56:$D$98,2))</f>
        <v>三上</v>
      </c>
      <c r="S41" s="760" t="str">
        <f t="shared" ref="S41" si="74">IF(Q41="","",VLOOKUP(Q41,$B$56:$D$97,3))</f>
        <v>成田</v>
      </c>
      <c r="T41" s="735">
        <v>42</v>
      </c>
    </row>
    <row r="42" spans="1:22" ht="15.75" customHeight="1" thickTop="1" thickBot="1">
      <c r="A42" s="759"/>
      <c r="B42" s="735"/>
      <c r="C42" s="735"/>
      <c r="D42" s="760"/>
      <c r="E42" s="689" t="s">
        <v>550</v>
      </c>
      <c r="F42" s="669">
        <v>0</v>
      </c>
      <c r="G42" s="491"/>
      <c r="H42" s="663"/>
      <c r="I42" s="664"/>
      <c r="J42" s="664"/>
      <c r="K42" s="664"/>
      <c r="L42" s="664"/>
      <c r="M42" s="673"/>
      <c r="N42" s="673"/>
      <c r="O42" s="677"/>
      <c r="P42" s="664"/>
      <c r="Q42" s="735"/>
      <c r="R42" s="735"/>
      <c r="S42" s="760"/>
      <c r="T42" s="735"/>
    </row>
    <row r="43" spans="1:22" ht="15.75" customHeight="1" thickTop="1" thickBot="1">
      <c r="A43" s="759">
        <v>21</v>
      </c>
      <c r="B43" s="735">
        <v>39</v>
      </c>
      <c r="C43" s="735" t="str">
        <f t="shared" si="52"/>
        <v>船戸</v>
      </c>
      <c r="D43" s="760" t="str">
        <f t="shared" ref="D43" si="75">IF(B43="","",VLOOKUP(B43,$B$56:$D$97,3))</f>
        <v>西武台</v>
      </c>
      <c r="E43" s="678"/>
      <c r="F43" s="668"/>
      <c r="G43" s="491"/>
      <c r="H43" s="663"/>
      <c r="I43" s="664"/>
      <c r="J43" s="664"/>
      <c r="K43" s="664"/>
      <c r="L43" s="664"/>
      <c r="M43" s="664"/>
      <c r="N43" s="679">
        <v>2</v>
      </c>
      <c r="O43" s="683" t="s">
        <v>573</v>
      </c>
      <c r="P43" s="675"/>
      <c r="Q43" s="735">
        <v>26</v>
      </c>
      <c r="R43" s="735" t="str">
        <f t="shared" ref="R43" si="76">IF(Q43="","",VLOOKUP(Q43,$B$56:$D$98,2))</f>
        <v>嶋田</v>
      </c>
      <c r="S43" s="760" t="str">
        <f t="shared" ref="S43" si="77">IF(Q43="","",VLOOKUP(Q43,$B$56:$D$97,3))</f>
        <v>秀明八千代</v>
      </c>
      <c r="T43" s="735">
        <v>43</v>
      </c>
    </row>
    <row r="44" spans="1:22" ht="15.75" customHeight="1" thickTop="1" thickBot="1">
      <c r="A44" s="759"/>
      <c r="B44" s="735"/>
      <c r="C44" s="735"/>
      <c r="D44" s="760"/>
      <c r="E44" s="663">
        <v>8</v>
      </c>
      <c r="F44" s="491" t="s">
        <v>572</v>
      </c>
      <c r="G44" s="493"/>
      <c r="H44" s="663"/>
      <c r="I44" s="664"/>
      <c r="J44" s="664"/>
      <c r="K44" s="664"/>
      <c r="L44" s="664"/>
      <c r="M44" s="664"/>
      <c r="N44" s="677"/>
      <c r="O44" s="664">
        <v>8</v>
      </c>
      <c r="P44" s="664"/>
      <c r="Q44" s="735"/>
      <c r="R44" s="735"/>
      <c r="S44" s="760"/>
      <c r="T44" s="735"/>
    </row>
    <row r="45" spans="1:22" ht="15.75" customHeight="1" thickTop="1" thickBot="1">
      <c r="A45" s="759">
        <v>22</v>
      </c>
      <c r="B45" s="735">
        <v>3</v>
      </c>
      <c r="C45" s="735" t="str">
        <f t="shared" ref="C45" si="78">IF(B45="","",VLOOKUP(B45,$B$56:$D$97,2))</f>
        <v>寺岡</v>
      </c>
      <c r="D45" s="760" t="str">
        <f t="shared" ref="D45" si="79">IF(B45="","",VLOOKUP(B45,$B$56:$D$97,3))</f>
        <v>拓大紅陵</v>
      </c>
      <c r="E45" s="661"/>
      <c r="F45" s="682"/>
      <c r="G45" s="466">
        <v>8</v>
      </c>
      <c r="H45" s="663"/>
      <c r="I45" s="664"/>
      <c r="J45" s="664"/>
      <c r="K45" s="664"/>
      <c r="L45" s="664"/>
      <c r="M45" s="664"/>
      <c r="N45" s="677"/>
      <c r="O45" s="677"/>
      <c r="P45" s="677"/>
      <c r="Q45" s="734"/>
      <c r="R45" s="734"/>
      <c r="S45" s="749"/>
      <c r="T45" s="752"/>
    </row>
    <row r="46" spans="1:22" ht="15.75" customHeight="1" thickTop="1">
      <c r="A46" s="759"/>
      <c r="B46" s="735"/>
      <c r="C46" s="735"/>
      <c r="D46" s="760"/>
      <c r="E46" s="702"/>
      <c r="F46" s="702">
        <v>6</v>
      </c>
      <c r="G46" s="702"/>
      <c r="H46" s="702"/>
      <c r="I46" s="703"/>
      <c r="J46" s="704"/>
      <c r="K46" s="703"/>
      <c r="L46" s="705"/>
      <c r="M46" s="705"/>
      <c r="N46" s="705"/>
      <c r="O46" s="705"/>
      <c r="P46" s="705"/>
      <c r="Q46" s="734"/>
      <c r="R46" s="734"/>
      <c r="S46" s="749"/>
      <c r="T46" s="752"/>
    </row>
    <row r="47" spans="1:22" ht="15.75" customHeight="1" thickBot="1">
      <c r="A47" s="753"/>
      <c r="B47" s="734"/>
      <c r="C47" s="734"/>
      <c r="D47" s="758"/>
      <c r="E47" s="510"/>
      <c r="F47" s="510"/>
      <c r="G47" s="69"/>
      <c r="H47" s="510"/>
      <c r="I47" s="3"/>
      <c r="J47" s="600">
        <v>2</v>
      </c>
      <c r="K47" s="525">
        <v>3</v>
      </c>
      <c r="L47"/>
      <c r="M47"/>
      <c r="N47" s="3"/>
      <c r="O47" s="3"/>
      <c r="P47"/>
      <c r="Q47" s="734"/>
      <c r="R47" s="734"/>
      <c r="S47" s="749"/>
      <c r="T47" s="752"/>
    </row>
    <row r="48" spans="1:22" ht="15.75" customHeight="1" thickTop="1">
      <c r="A48" s="753"/>
      <c r="B48" s="734"/>
      <c r="C48" s="734"/>
      <c r="D48" s="758"/>
      <c r="E48" s="510"/>
      <c r="F48" s="510"/>
      <c r="G48" s="510"/>
      <c r="H48" s="510"/>
      <c r="I48" s="285"/>
      <c r="J48" s="3"/>
      <c r="K48" s="522"/>
      <c r="L48" s="3"/>
      <c r="M48" s="7" t="s">
        <v>145</v>
      </c>
      <c r="N48"/>
      <c r="O48"/>
      <c r="P48"/>
      <c r="Q48" s="734"/>
      <c r="R48" s="734"/>
      <c r="S48" s="749"/>
      <c r="T48" s="752"/>
      <c r="V48" s="367"/>
    </row>
    <row r="49" spans="1:38" ht="15.75" customHeight="1">
      <c r="A49" s="68"/>
      <c r="B49" s="68"/>
      <c r="C49" s="366"/>
      <c r="D49" s="73"/>
      <c r="E49" s="61"/>
      <c r="F49" s="508"/>
      <c r="G49" s="508"/>
      <c r="H49" s="508"/>
      <c r="I49" s="599"/>
      <c r="J49" s="84"/>
      <c r="K49" s="526"/>
      <c r="L49" s="88"/>
      <c r="Q49" s="361"/>
      <c r="R49" s="361"/>
      <c r="S49" s="362"/>
      <c r="T49" s="364"/>
    </row>
    <row r="50" spans="1:38" ht="30.75" customHeight="1">
      <c r="A50" s="68"/>
      <c r="B50" s="68"/>
      <c r="C50" s="366"/>
      <c r="D50" s="73"/>
      <c r="I50" s="754" t="s">
        <v>686</v>
      </c>
      <c r="J50" s="755"/>
      <c r="K50" s="754" t="s">
        <v>688</v>
      </c>
      <c r="L50" s="755"/>
      <c r="Q50" s="361"/>
      <c r="R50" s="361"/>
      <c r="S50" s="362"/>
      <c r="T50" s="364"/>
    </row>
    <row r="51" spans="1:38" ht="23.25" customHeight="1">
      <c r="A51" s="68"/>
      <c r="B51" s="68"/>
      <c r="C51" s="70"/>
      <c r="D51" s="73"/>
      <c r="I51" s="756" t="s">
        <v>687</v>
      </c>
      <c r="J51" s="757"/>
      <c r="K51" s="756" t="s">
        <v>689</v>
      </c>
      <c r="L51" s="757"/>
      <c r="Q51" s="91" t="s">
        <v>72</v>
      </c>
      <c r="R51" s="320"/>
      <c r="S51" s="91"/>
      <c r="T51" s="7"/>
    </row>
    <row r="52" spans="1:38" ht="14.25" customHeight="1">
      <c r="A52" s="68"/>
      <c r="B52" s="68"/>
      <c r="C52" s="70"/>
      <c r="D52" s="73"/>
      <c r="I52" s="251"/>
      <c r="J52" s="251"/>
      <c r="K52" s="251"/>
      <c r="L52" s="251"/>
      <c r="Q52" s="91"/>
      <c r="R52" s="320"/>
      <c r="S52" s="91"/>
      <c r="T52" s="7"/>
    </row>
    <row r="53" spans="1:38" ht="9" customHeight="1">
      <c r="A53" s="47"/>
      <c r="B53" s="50"/>
      <c r="C53" s="50"/>
      <c r="D53" s="50"/>
      <c r="E53" s="508"/>
      <c r="F53" s="508"/>
      <c r="G53" s="508"/>
      <c r="H53" s="508"/>
      <c r="I53" s="252"/>
      <c r="J53" s="252"/>
      <c r="K53" s="252"/>
      <c r="L53" s="252"/>
      <c r="M53" s="269"/>
      <c r="N53" s="269"/>
      <c r="O53" s="269"/>
      <c r="P53" s="269"/>
      <c r="Q53" s="14"/>
      <c r="R53" s="368"/>
      <c r="S53" s="162"/>
      <c r="T53" s="14"/>
    </row>
    <row r="54" spans="1:38" ht="23.1" customHeight="1">
      <c r="A54" s="68"/>
      <c r="B54" s="68"/>
      <c r="D54" s="369" t="s">
        <v>78</v>
      </c>
      <c r="E54" s="508"/>
      <c r="F54" s="508"/>
      <c r="G54" s="508"/>
      <c r="H54" s="508"/>
      <c r="I54" s="83"/>
      <c r="J54" s="269"/>
      <c r="K54" s="84"/>
      <c r="L54" s="84"/>
      <c r="M54" s="269"/>
      <c r="N54" s="269"/>
      <c r="O54" s="269"/>
      <c r="P54" s="269"/>
      <c r="Q54" s="14"/>
      <c r="R54" s="368"/>
      <c r="S54" s="162"/>
      <c r="T54" s="14"/>
      <c r="W54" s="368"/>
      <c r="X54" s="14"/>
      <c r="Y54" s="14"/>
      <c r="Z54" s="14"/>
      <c r="AA54" s="14"/>
      <c r="AB54" s="14"/>
      <c r="AC54" s="14"/>
    </row>
    <row r="55" spans="1:38" ht="23.1" customHeight="1">
      <c r="A55" s="79"/>
      <c r="B55" s="198"/>
      <c r="C55" s="363" t="s">
        <v>0</v>
      </c>
      <c r="D55" s="363" t="s">
        <v>1</v>
      </c>
      <c r="E55" s="750"/>
      <c r="F55" s="751"/>
      <c r="G55" s="751"/>
      <c r="H55" s="508"/>
      <c r="I55" s="83"/>
      <c r="J55" s="85"/>
      <c r="K55" s="88"/>
      <c r="L55" s="88"/>
      <c r="M55" s="269"/>
      <c r="N55" s="269"/>
      <c r="O55" s="269"/>
      <c r="Q55" s="14"/>
      <c r="R55" s="368"/>
      <c r="S55" s="162"/>
      <c r="T55" s="14"/>
      <c r="W55" s="368"/>
      <c r="X55" s="14"/>
      <c r="Y55" s="14"/>
      <c r="Z55" s="14"/>
      <c r="AA55" s="14"/>
      <c r="AB55" s="14"/>
      <c r="AC55" s="14"/>
      <c r="AD55" s="14"/>
      <c r="AE55" s="14"/>
      <c r="AF55" s="14"/>
    </row>
    <row r="56" spans="1:38" ht="17.25" customHeight="1">
      <c r="A56" s="79"/>
      <c r="B56" s="198">
        <v>1</v>
      </c>
      <c r="C56" s="335" t="s">
        <v>412</v>
      </c>
      <c r="D56" s="103" t="s">
        <v>135</v>
      </c>
      <c r="E56" s="517"/>
      <c r="F56" s="518"/>
      <c r="G56" s="237"/>
      <c r="H56" s="508"/>
      <c r="I56" s="79"/>
      <c r="J56" s="340"/>
      <c r="K56" s="361"/>
      <c r="L56" s="361"/>
      <c r="M56" s="361"/>
      <c r="N56" s="361"/>
      <c r="O56" s="361"/>
      <c r="P56" s="361"/>
      <c r="Q56" s="14"/>
      <c r="R56" s="368"/>
      <c r="S56" s="162"/>
      <c r="T56" s="14"/>
      <c r="W56" s="368"/>
      <c r="X56" s="14"/>
      <c r="Y56" s="14"/>
      <c r="Z56" s="14"/>
      <c r="AA56" s="14"/>
      <c r="AB56" s="14"/>
      <c r="AC56" s="194"/>
      <c r="AD56" s="14"/>
      <c r="AE56" s="14"/>
      <c r="AF56" s="14"/>
    </row>
    <row r="57" spans="1:38">
      <c r="A57" s="68"/>
      <c r="B57" s="198">
        <v>2</v>
      </c>
      <c r="C57" s="168" t="s">
        <v>413</v>
      </c>
      <c r="D57" s="103" t="s">
        <v>135</v>
      </c>
      <c r="E57" s="517"/>
      <c r="F57" s="518"/>
      <c r="G57" s="237"/>
      <c r="H57" s="508"/>
      <c r="I57" s="79"/>
      <c r="J57" s="361"/>
      <c r="K57" s="361"/>
      <c r="L57" s="361"/>
      <c r="M57" s="361"/>
      <c r="N57" s="361"/>
      <c r="O57" s="361"/>
      <c r="P57" s="361"/>
      <c r="Q57" s="14"/>
      <c r="R57" s="368"/>
      <c r="S57" s="162"/>
      <c r="T57" s="14"/>
      <c r="W57" s="368"/>
      <c r="X57" s="14"/>
      <c r="Y57" s="14"/>
      <c r="Z57" s="14"/>
      <c r="AA57" s="14"/>
      <c r="AB57" s="14"/>
      <c r="AC57" s="194"/>
      <c r="AD57" s="14"/>
      <c r="AE57" s="14"/>
      <c r="AF57" s="14"/>
    </row>
    <row r="58" spans="1:38">
      <c r="A58" s="68"/>
      <c r="B58" s="198">
        <v>3</v>
      </c>
      <c r="C58" s="168" t="s">
        <v>414</v>
      </c>
      <c r="D58" s="103" t="s">
        <v>135</v>
      </c>
      <c r="E58" s="517"/>
      <c r="F58" s="518"/>
      <c r="G58" s="237"/>
      <c r="H58" s="508"/>
      <c r="I58" s="79"/>
      <c r="J58" s="361"/>
      <c r="K58" s="361"/>
      <c r="L58" s="361"/>
      <c r="M58" s="361"/>
      <c r="N58" s="361"/>
      <c r="O58" s="361"/>
      <c r="P58" s="361"/>
      <c r="Q58" s="14"/>
      <c r="R58" s="368"/>
      <c r="S58" s="162"/>
      <c r="T58" s="14"/>
      <c r="W58" s="368"/>
      <c r="X58" s="14"/>
      <c r="Y58" s="14"/>
      <c r="Z58" s="14"/>
      <c r="AA58" s="14"/>
      <c r="AB58" s="14"/>
      <c r="AC58" s="194"/>
      <c r="AD58" s="14"/>
      <c r="AE58" s="14"/>
      <c r="AF58" s="14"/>
    </row>
    <row r="59" spans="1:38">
      <c r="A59" s="68"/>
      <c r="B59" s="198">
        <v>4</v>
      </c>
      <c r="C59" s="168" t="s">
        <v>415</v>
      </c>
      <c r="D59" s="103" t="s">
        <v>135</v>
      </c>
      <c r="E59" s="517"/>
      <c r="F59" s="518"/>
      <c r="G59" s="237"/>
      <c r="H59" s="508"/>
      <c r="I59" s="79"/>
      <c r="J59" s="361"/>
      <c r="K59" s="361"/>
      <c r="L59" s="361"/>
      <c r="M59" s="361"/>
      <c r="N59" s="361"/>
      <c r="O59" s="361"/>
      <c r="P59" s="361"/>
      <c r="Q59" s="361"/>
      <c r="R59" s="361"/>
      <c r="S59" s="361"/>
      <c r="T59" s="361"/>
      <c r="W59" s="368"/>
      <c r="X59" s="14"/>
      <c r="Y59" s="14"/>
      <c r="Z59" s="14"/>
      <c r="AA59" s="14"/>
      <c r="AB59" s="14"/>
      <c r="AC59" s="194"/>
      <c r="AD59" s="14"/>
      <c r="AE59" s="14"/>
      <c r="AF59" s="14"/>
    </row>
    <row r="60" spans="1:38">
      <c r="A60" s="68"/>
      <c r="B60" s="198">
        <v>5</v>
      </c>
      <c r="C60" s="168" t="s">
        <v>416</v>
      </c>
      <c r="D60" s="103" t="s">
        <v>116</v>
      </c>
      <c r="E60" s="517"/>
      <c r="F60" s="518"/>
      <c r="G60" s="237"/>
      <c r="H60" s="508"/>
      <c r="I60" s="89"/>
      <c r="J60" s="361"/>
      <c r="K60" s="361"/>
      <c r="L60" s="361"/>
      <c r="M60" s="361"/>
      <c r="N60" s="361"/>
      <c r="O60" s="361"/>
      <c r="P60" s="361"/>
      <c r="Q60" s="361"/>
      <c r="R60" s="361"/>
      <c r="S60" s="361"/>
      <c r="T60" s="361"/>
      <c r="W60" s="368"/>
      <c r="X60" s="14"/>
      <c r="Y60" s="14"/>
      <c r="Z60" s="14"/>
      <c r="AA60" s="14"/>
      <c r="AB60" s="14"/>
      <c r="AC60" s="14"/>
      <c r="AD60" s="14"/>
      <c r="AE60" s="14"/>
      <c r="AF60" s="14"/>
      <c r="AG60" s="14"/>
      <c r="AH60" s="14"/>
      <c r="AI60" s="14"/>
      <c r="AJ60" s="14"/>
      <c r="AK60" s="14"/>
      <c r="AL60" s="14"/>
    </row>
    <row r="61" spans="1:38">
      <c r="A61" s="68"/>
      <c r="B61" s="198">
        <v>6</v>
      </c>
      <c r="C61" s="168" t="s">
        <v>417</v>
      </c>
      <c r="D61" s="103" t="s">
        <v>116</v>
      </c>
      <c r="E61" s="517"/>
      <c r="F61" s="518"/>
      <c r="G61" s="237"/>
      <c r="H61" s="508"/>
      <c r="I61" s="89"/>
      <c r="J61" s="361"/>
      <c r="K61" s="361"/>
      <c r="L61" s="361"/>
      <c r="M61" s="361"/>
      <c r="N61" s="361"/>
      <c r="O61" s="361"/>
      <c r="P61" s="361"/>
      <c r="Q61" s="361"/>
      <c r="R61" s="361"/>
      <c r="S61" s="361"/>
      <c r="T61" s="361"/>
      <c r="U61" s="361"/>
      <c r="V61" s="361"/>
      <c r="W61" s="361"/>
      <c r="X61" s="361"/>
      <c r="Y61" s="361"/>
      <c r="Z61" s="361"/>
      <c r="AA61" s="361"/>
      <c r="AB61" s="361"/>
      <c r="AC61" s="361"/>
      <c r="AD61" s="361"/>
      <c r="AE61" s="361"/>
      <c r="AF61" s="14"/>
      <c r="AG61" s="14"/>
      <c r="AH61" s="14"/>
      <c r="AI61" s="14"/>
      <c r="AJ61" s="14"/>
      <c r="AK61" s="14"/>
      <c r="AL61" s="14"/>
    </row>
    <row r="62" spans="1:38">
      <c r="A62" s="68"/>
      <c r="B62" s="198">
        <v>7</v>
      </c>
      <c r="C62" s="168" t="s">
        <v>418</v>
      </c>
      <c r="D62" s="103" t="s">
        <v>159</v>
      </c>
      <c r="E62" s="517"/>
      <c r="F62" s="518"/>
      <c r="G62" s="237"/>
      <c r="H62" s="508"/>
      <c r="I62" s="89"/>
      <c r="J62" s="361"/>
      <c r="K62" s="361"/>
      <c r="L62" s="361"/>
      <c r="M62" s="361"/>
      <c r="N62" s="361"/>
      <c r="O62" s="361"/>
      <c r="P62" s="361"/>
      <c r="Q62" s="361"/>
      <c r="R62" s="361"/>
      <c r="S62" s="361"/>
      <c r="T62" s="361"/>
      <c r="U62" s="361"/>
      <c r="V62" s="361"/>
      <c r="W62" s="361"/>
      <c r="X62" s="361"/>
      <c r="Y62" s="361"/>
      <c r="Z62" s="361"/>
      <c r="AA62" s="361"/>
      <c r="AB62" s="361"/>
      <c r="AC62" s="361"/>
      <c r="AD62" s="361"/>
      <c r="AE62" s="361"/>
      <c r="AF62" s="14"/>
      <c r="AG62" s="14"/>
      <c r="AH62" s="14"/>
      <c r="AI62" s="14"/>
      <c r="AJ62" s="14"/>
      <c r="AK62" s="14"/>
      <c r="AL62" s="14"/>
    </row>
    <row r="63" spans="1:38">
      <c r="A63" s="68"/>
      <c r="B63" s="198">
        <v>8</v>
      </c>
      <c r="C63" s="168" t="s">
        <v>419</v>
      </c>
      <c r="D63" s="103" t="s">
        <v>159</v>
      </c>
      <c r="F63" s="518"/>
      <c r="G63" s="237"/>
      <c r="H63" s="508"/>
      <c r="I63" s="89"/>
      <c r="J63" s="361"/>
      <c r="K63" s="361"/>
      <c r="L63" s="361"/>
      <c r="M63" s="361"/>
      <c r="N63" s="361"/>
      <c r="O63" s="361"/>
      <c r="P63" s="361"/>
      <c r="Q63" s="14"/>
      <c r="R63" s="368"/>
      <c r="S63" s="162"/>
      <c r="T63" s="14"/>
      <c r="U63" s="361"/>
      <c r="V63" s="361"/>
      <c r="W63" s="361"/>
      <c r="X63" s="361"/>
      <c r="Y63" s="361"/>
      <c r="Z63" s="361"/>
      <c r="AA63" s="361"/>
      <c r="AB63" s="361"/>
      <c r="AC63" s="361"/>
      <c r="AD63" s="361"/>
      <c r="AE63" s="361"/>
      <c r="AF63" s="369"/>
      <c r="AG63" s="369"/>
      <c r="AH63" s="369"/>
      <c r="AI63" s="369"/>
      <c r="AJ63" s="369"/>
      <c r="AK63" s="369"/>
      <c r="AL63" s="14"/>
    </row>
    <row r="64" spans="1:38">
      <c r="A64" s="68"/>
      <c r="B64" s="198">
        <v>9</v>
      </c>
      <c r="C64" s="168" t="s">
        <v>420</v>
      </c>
      <c r="D64" s="103" t="s">
        <v>120</v>
      </c>
      <c r="E64" s="517"/>
      <c r="F64" s="518"/>
      <c r="G64" s="237"/>
      <c r="H64" s="508"/>
      <c r="I64" s="89"/>
      <c r="J64" s="361"/>
      <c r="K64" s="361"/>
      <c r="L64" s="361"/>
      <c r="M64" s="361"/>
      <c r="N64" s="361"/>
      <c r="O64" s="361"/>
      <c r="P64" s="361"/>
      <c r="Q64" s="14"/>
      <c r="R64" s="368"/>
      <c r="S64" s="162"/>
      <c r="T64" s="14"/>
      <c r="U64" s="361"/>
      <c r="V64" s="361"/>
      <c r="W64" s="361"/>
      <c r="X64" s="361"/>
      <c r="Y64" s="361"/>
      <c r="Z64" s="361"/>
      <c r="AA64" s="361"/>
      <c r="AB64" s="361"/>
      <c r="AC64" s="361"/>
      <c r="AD64" s="361"/>
      <c r="AE64" s="361"/>
      <c r="AF64" s="369"/>
      <c r="AG64" s="369"/>
      <c r="AH64" s="369"/>
      <c r="AI64" s="369"/>
      <c r="AJ64" s="369"/>
      <c r="AK64" s="369"/>
      <c r="AL64" s="14"/>
    </row>
    <row r="65" spans="1:38">
      <c r="A65" s="68"/>
      <c r="B65" s="198">
        <v>10</v>
      </c>
      <c r="C65" s="168" t="s">
        <v>421</v>
      </c>
      <c r="D65" s="103" t="s">
        <v>120</v>
      </c>
      <c r="E65" s="517"/>
      <c r="F65" s="518"/>
      <c r="G65" s="237"/>
      <c r="H65" s="508"/>
      <c r="I65" s="79"/>
      <c r="J65" s="361"/>
      <c r="K65" s="361"/>
      <c r="L65" s="361"/>
      <c r="M65" s="361"/>
      <c r="N65" s="361"/>
      <c r="O65" s="361"/>
      <c r="P65" s="361"/>
      <c r="Q65" s="14"/>
      <c r="R65" s="368"/>
      <c r="S65" s="162"/>
      <c r="T65" s="14"/>
      <c r="W65" s="368"/>
      <c r="X65" s="369"/>
      <c r="Y65" s="369"/>
      <c r="Z65" s="369"/>
      <c r="AA65" s="369"/>
      <c r="AB65" s="369"/>
      <c r="AC65" s="369"/>
      <c r="AD65" s="369"/>
      <c r="AE65" s="369"/>
      <c r="AF65" s="369"/>
      <c r="AG65" s="369"/>
      <c r="AH65" s="369"/>
      <c r="AI65" s="369"/>
      <c r="AJ65" s="369"/>
      <c r="AK65" s="369"/>
      <c r="AL65" s="14"/>
    </row>
    <row r="66" spans="1:38">
      <c r="A66" s="68"/>
      <c r="B66" s="198">
        <v>11</v>
      </c>
      <c r="C66" s="168" t="s">
        <v>422</v>
      </c>
      <c r="D66" s="103" t="s">
        <v>161</v>
      </c>
      <c r="E66" s="517"/>
      <c r="F66" s="518"/>
      <c r="G66" s="237"/>
      <c r="H66" s="508"/>
      <c r="I66" s="79"/>
      <c r="J66" s="361"/>
      <c r="K66" s="361"/>
      <c r="L66" s="361"/>
      <c r="M66" s="361"/>
      <c r="N66" s="361"/>
      <c r="O66" s="361"/>
      <c r="P66" s="361"/>
      <c r="Q66" s="14"/>
      <c r="R66" s="368"/>
      <c r="S66" s="162"/>
      <c r="T66" s="14"/>
      <c r="W66" s="368"/>
      <c r="X66" s="369"/>
      <c r="Y66" s="369"/>
      <c r="Z66" s="369"/>
      <c r="AA66" s="369"/>
      <c r="AB66" s="369"/>
      <c r="AC66" s="369"/>
      <c r="AD66" s="369"/>
      <c r="AE66" s="369"/>
      <c r="AF66" s="369"/>
      <c r="AG66" s="369"/>
      <c r="AH66" s="369"/>
      <c r="AI66" s="369"/>
      <c r="AJ66" s="369"/>
      <c r="AK66" s="369"/>
      <c r="AL66" s="14"/>
    </row>
    <row r="67" spans="1:38">
      <c r="A67" s="68"/>
      <c r="B67" s="198">
        <v>12</v>
      </c>
      <c r="C67" s="168" t="s">
        <v>423</v>
      </c>
      <c r="D67" s="103" t="s">
        <v>161</v>
      </c>
      <c r="E67" s="517"/>
      <c r="F67" s="518"/>
      <c r="G67" s="237"/>
      <c r="H67" s="508"/>
      <c r="I67" s="79"/>
      <c r="J67" s="361"/>
      <c r="K67" s="361"/>
      <c r="L67" s="361"/>
      <c r="M67" s="361"/>
      <c r="N67" s="361"/>
      <c r="O67" s="361"/>
      <c r="P67" s="361"/>
      <c r="Q67" s="14"/>
      <c r="R67" s="368"/>
      <c r="S67" s="162"/>
      <c r="T67" s="14"/>
      <c r="W67" s="368"/>
      <c r="X67" s="194"/>
      <c r="Y67" s="194"/>
      <c r="Z67" s="194"/>
      <c r="AA67" s="194"/>
      <c r="AB67" s="14"/>
      <c r="AC67" s="14"/>
      <c r="AD67" s="14"/>
      <c r="AE67" s="14"/>
      <c r="AF67" s="14"/>
      <c r="AG67" s="14"/>
      <c r="AH67" s="14"/>
      <c r="AI67" s="14"/>
      <c r="AJ67" s="14"/>
      <c r="AK67" s="14"/>
      <c r="AL67" s="14"/>
    </row>
    <row r="68" spans="1:38">
      <c r="A68" s="68"/>
      <c r="B68" s="198">
        <v>13</v>
      </c>
      <c r="C68" s="168" t="s">
        <v>424</v>
      </c>
      <c r="D68" s="103" t="s">
        <v>91</v>
      </c>
      <c r="E68" s="517"/>
      <c r="F68" s="518"/>
      <c r="G68" s="237"/>
      <c r="H68" s="508"/>
      <c r="I68" s="79"/>
      <c r="J68" s="361"/>
      <c r="K68" s="361"/>
      <c r="L68" s="361"/>
      <c r="M68" s="361"/>
      <c r="N68" s="361"/>
      <c r="O68" s="361"/>
      <c r="P68" s="361"/>
      <c r="Q68" s="14"/>
      <c r="R68" s="368"/>
      <c r="S68" s="162"/>
      <c r="T68" s="14"/>
      <c r="W68" s="368"/>
      <c r="X68" s="194"/>
      <c r="Y68" s="194"/>
      <c r="Z68" s="194"/>
      <c r="AA68" s="194"/>
      <c r="AB68" s="14"/>
      <c r="AC68" s="14"/>
      <c r="AD68" s="14"/>
      <c r="AE68" s="14"/>
      <c r="AF68" s="14"/>
      <c r="AG68" s="14"/>
      <c r="AH68" s="14"/>
      <c r="AI68" s="14"/>
      <c r="AJ68" s="14"/>
      <c r="AK68" s="14"/>
      <c r="AL68" s="14"/>
    </row>
    <row r="69" spans="1:38">
      <c r="A69" s="68"/>
      <c r="B69" s="198">
        <v>14</v>
      </c>
      <c r="C69" s="168" t="s">
        <v>425</v>
      </c>
      <c r="D69" s="103" t="s">
        <v>91</v>
      </c>
      <c r="E69" s="517"/>
      <c r="F69" s="518"/>
      <c r="G69" s="237"/>
      <c r="H69" s="508"/>
      <c r="I69" s="79"/>
      <c r="J69" s="361"/>
      <c r="K69" s="361"/>
      <c r="L69" s="361"/>
      <c r="M69" s="361"/>
      <c r="N69" s="361"/>
      <c r="O69" s="361"/>
      <c r="P69" s="361"/>
      <c r="Q69" s="14"/>
      <c r="R69" s="368"/>
      <c r="S69" s="162"/>
      <c r="T69" s="14"/>
      <c r="W69" s="368"/>
      <c r="X69" s="199"/>
      <c r="Y69" s="194"/>
      <c r="Z69" s="194"/>
      <c r="AA69" s="194"/>
      <c r="AB69" s="194"/>
      <c r="AC69" s="194"/>
      <c r="AD69" s="14"/>
      <c r="AE69" s="14"/>
      <c r="AF69" s="14"/>
      <c r="AG69" s="14"/>
      <c r="AH69" s="14"/>
      <c r="AI69" s="14"/>
      <c r="AJ69" s="14"/>
      <c r="AK69" s="14"/>
      <c r="AL69" s="14"/>
    </row>
    <row r="70" spans="1:38">
      <c r="A70" s="68"/>
      <c r="B70" s="198">
        <v>15</v>
      </c>
      <c r="C70" s="168" t="s">
        <v>407</v>
      </c>
      <c r="D70" s="103" t="s">
        <v>99</v>
      </c>
      <c r="E70" s="517"/>
      <c r="F70" s="518"/>
      <c r="G70" s="237"/>
      <c r="H70" s="508"/>
      <c r="I70" s="79"/>
      <c r="J70" s="361"/>
      <c r="K70" s="361"/>
      <c r="L70" s="361"/>
      <c r="M70" s="361"/>
      <c r="N70" s="361"/>
      <c r="O70" s="361"/>
      <c r="P70" s="361"/>
      <c r="Q70" s="361"/>
      <c r="R70" s="368"/>
      <c r="S70" s="361"/>
      <c r="T70" s="14"/>
      <c r="W70" s="368"/>
      <c r="X70" s="194"/>
      <c r="Y70" s="194"/>
      <c r="Z70" s="194"/>
      <c r="AA70" s="194"/>
      <c r="AB70" s="194"/>
      <c r="AC70" s="194"/>
      <c r="AD70" s="14"/>
      <c r="AE70" s="14"/>
      <c r="AF70" s="14"/>
    </row>
    <row r="71" spans="1:38" ht="18" customHeight="1">
      <c r="A71" s="68"/>
      <c r="B71" s="198">
        <v>16</v>
      </c>
      <c r="C71" s="168" t="s">
        <v>408</v>
      </c>
      <c r="D71" s="103" t="s">
        <v>99</v>
      </c>
      <c r="E71" s="517"/>
      <c r="F71" s="518"/>
      <c r="G71" s="237"/>
      <c r="H71" s="508"/>
      <c r="I71" s="79"/>
      <c r="J71" s="361"/>
      <c r="K71" s="361"/>
      <c r="L71" s="361"/>
      <c r="M71" s="361"/>
      <c r="N71" s="361"/>
      <c r="O71" s="361"/>
      <c r="P71" s="361"/>
      <c r="Q71" s="361"/>
      <c r="R71" s="368"/>
      <c r="S71" s="361"/>
      <c r="T71" s="14"/>
      <c r="W71" s="368"/>
      <c r="X71" s="194"/>
      <c r="Y71" s="194"/>
      <c r="Z71" s="14"/>
      <c r="AA71" s="14"/>
      <c r="AB71" s="194"/>
      <c r="AC71" s="194"/>
      <c r="AD71" s="14"/>
      <c r="AE71" s="14"/>
      <c r="AF71" s="14"/>
    </row>
    <row r="72" spans="1:38">
      <c r="A72" s="68"/>
      <c r="B72" s="198">
        <v>17</v>
      </c>
      <c r="C72" s="168" t="s">
        <v>410</v>
      </c>
      <c r="D72" s="103" t="s">
        <v>90</v>
      </c>
      <c r="E72" s="517"/>
      <c r="F72" s="518"/>
      <c r="G72" s="237"/>
      <c r="H72" s="508"/>
      <c r="I72" s="79"/>
      <c r="J72" s="85"/>
      <c r="K72" s="88"/>
      <c r="L72" s="88"/>
      <c r="M72" s="269"/>
      <c r="N72" s="269"/>
      <c r="O72" s="269"/>
      <c r="Q72" s="361"/>
      <c r="R72" s="361"/>
      <c r="S72" s="361"/>
      <c r="T72" s="361"/>
      <c r="W72" s="368"/>
      <c r="X72" s="14"/>
      <c r="Y72" s="14"/>
      <c r="Z72" s="14"/>
      <c r="AA72" s="14"/>
      <c r="AB72" s="194"/>
      <c r="AC72" s="194"/>
      <c r="AD72" s="14"/>
      <c r="AE72" s="14"/>
      <c r="AF72" s="14"/>
    </row>
    <row r="73" spans="1:38">
      <c r="A73" s="68"/>
      <c r="B73" s="198">
        <v>18</v>
      </c>
      <c r="C73" s="168" t="s">
        <v>411</v>
      </c>
      <c r="D73" s="103" t="s">
        <v>90</v>
      </c>
      <c r="E73" s="517"/>
      <c r="F73" s="518"/>
      <c r="G73" s="237"/>
      <c r="H73" s="508"/>
      <c r="I73" s="79"/>
      <c r="J73" s="85"/>
      <c r="K73" s="88"/>
      <c r="L73" s="88"/>
      <c r="M73" s="269"/>
      <c r="N73" s="361"/>
      <c r="O73" s="269"/>
      <c r="Q73" s="14"/>
      <c r="R73" s="368"/>
      <c r="S73" s="162"/>
      <c r="T73" s="14"/>
      <c r="U73" s="361"/>
      <c r="W73" s="368"/>
      <c r="X73" s="14"/>
      <c r="Y73" s="14"/>
      <c r="Z73" s="14"/>
      <c r="AA73" s="14"/>
      <c r="AB73" s="14"/>
      <c r="AC73" s="14"/>
      <c r="AD73" s="14"/>
      <c r="AE73" s="14"/>
      <c r="AF73" s="14"/>
    </row>
    <row r="74" spans="1:38">
      <c r="A74" s="68"/>
      <c r="B74" s="198">
        <v>19</v>
      </c>
      <c r="C74" s="168" t="s">
        <v>409</v>
      </c>
      <c r="D74" s="103" t="s">
        <v>89</v>
      </c>
      <c r="E74" s="517"/>
      <c r="F74" s="518"/>
      <c r="G74" s="237"/>
      <c r="H74" s="508"/>
      <c r="I74" s="79"/>
      <c r="J74" s="85"/>
      <c r="K74" s="361"/>
      <c r="L74" s="361"/>
      <c r="M74" s="361"/>
      <c r="N74" s="361"/>
      <c r="O74" s="361"/>
      <c r="Q74" s="14"/>
      <c r="R74" s="368"/>
      <c r="S74" s="162"/>
      <c r="T74" s="14"/>
      <c r="U74" s="361"/>
      <c r="W74" s="361"/>
      <c r="X74" s="361"/>
      <c r="Y74" s="14"/>
      <c r="Z74" s="14"/>
      <c r="AA74" s="14"/>
      <c r="AB74" s="14"/>
      <c r="AC74" s="14"/>
      <c r="AD74" s="14"/>
      <c r="AE74" s="14"/>
      <c r="AF74" s="14"/>
    </row>
    <row r="75" spans="1:38">
      <c r="A75" s="68"/>
      <c r="B75" s="198">
        <v>20</v>
      </c>
      <c r="C75" s="168" t="s">
        <v>441</v>
      </c>
      <c r="D75" s="103" t="s">
        <v>119</v>
      </c>
      <c r="E75" s="517"/>
      <c r="F75" s="518"/>
      <c r="G75" s="237"/>
      <c r="H75" s="508"/>
      <c r="I75" s="89"/>
      <c r="J75" s="85"/>
      <c r="K75" s="88"/>
      <c r="L75" s="88"/>
      <c r="M75" s="269"/>
      <c r="N75" s="269"/>
      <c r="O75" s="269"/>
      <c r="Q75" s="14"/>
      <c r="R75" s="368"/>
      <c r="S75" s="162"/>
      <c r="T75" s="14"/>
      <c r="W75" s="368"/>
      <c r="X75" s="14"/>
      <c r="Y75" s="14"/>
      <c r="Z75" s="14"/>
      <c r="AA75" s="14"/>
      <c r="AB75" s="14"/>
      <c r="AC75" s="14"/>
      <c r="AD75" s="14"/>
      <c r="AE75" s="14"/>
      <c r="AF75" s="14"/>
    </row>
    <row r="76" spans="1:38">
      <c r="A76" s="68"/>
      <c r="B76" s="198">
        <v>21</v>
      </c>
      <c r="C76" s="168" t="s">
        <v>442</v>
      </c>
      <c r="D76" s="103" t="s">
        <v>119</v>
      </c>
      <c r="E76" s="517"/>
      <c r="F76" s="518"/>
      <c r="G76" s="237"/>
      <c r="H76" s="508"/>
      <c r="I76" s="89"/>
      <c r="J76" s="85"/>
      <c r="K76" s="88"/>
      <c r="L76" s="88"/>
      <c r="M76" s="269"/>
      <c r="N76" s="269"/>
      <c r="O76" s="269"/>
      <c r="Q76" s="14"/>
      <c r="R76" s="389"/>
      <c r="S76" s="162"/>
      <c r="T76" s="14"/>
      <c r="W76" s="368"/>
      <c r="X76" s="14"/>
      <c r="Y76" s="14"/>
      <c r="Z76" s="14"/>
      <c r="AA76" s="14"/>
      <c r="AB76" s="14"/>
      <c r="AC76" s="14"/>
      <c r="AD76" s="14"/>
      <c r="AE76" s="14"/>
      <c r="AF76" s="14"/>
    </row>
    <row r="77" spans="1:38">
      <c r="A77" s="68"/>
      <c r="B77" s="198">
        <v>22</v>
      </c>
      <c r="C77" s="168" t="s">
        <v>443</v>
      </c>
      <c r="D77" s="103" t="s">
        <v>147</v>
      </c>
      <c r="E77" s="517"/>
      <c r="F77" s="518"/>
      <c r="G77" s="237"/>
      <c r="H77" s="508"/>
      <c r="I77" s="89"/>
      <c r="J77" s="85"/>
      <c r="K77" s="88"/>
      <c r="L77" s="88"/>
      <c r="M77" s="269"/>
      <c r="N77" s="269"/>
      <c r="O77" s="269"/>
      <c r="Q77" s="14"/>
      <c r="R77" s="389"/>
      <c r="S77" s="162"/>
      <c r="T77" s="14"/>
      <c r="W77" s="368"/>
      <c r="X77" s="14"/>
      <c r="Y77" s="14"/>
      <c r="Z77" s="14"/>
      <c r="AA77" s="14"/>
      <c r="AB77" s="14"/>
      <c r="AC77" s="14"/>
      <c r="AD77" s="14"/>
      <c r="AE77" s="14"/>
      <c r="AF77" s="14"/>
    </row>
    <row r="78" spans="1:38">
      <c r="A78" s="68"/>
      <c r="B78" s="198">
        <v>23</v>
      </c>
      <c r="C78" s="168" t="s">
        <v>444</v>
      </c>
      <c r="D78" s="103" t="s">
        <v>131</v>
      </c>
      <c r="E78" s="517"/>
      <c r="F78" s="518"/>
      <c r="G78" s="237"/>
      <c r="H78" s="508"/>
      <c r="I78" s="89"/>
      <c r="J78" s="85"/>
      <c r="K78" s="88"/>
      <c r="L78" s="88"/>
      <c r="M78" s="269"/>
      <c r="N78" s="269"/>
      <c r="O78" s="269"/>
      <c r="Q78" s="14"/>
      <c r="R78" s="389"/>
      <c r="S78" s="162"/>
      <c r="T78" s="14"/>
      <c r="V78" s="389"/>
      <c r="W78" s="389"/>
      <c r="X78" s="14"/>
      <c r="Y78" s="14"/>
      <c r="Z78" s="14"/>
      <c r="AA78" s="14"/>
      <c r="AB78" s="14"/>
      <c r="AC78" s="14"/>
      <c r="AD78" s="14"/>
      <c r="AE78" s="14"/>
      <c r="AF78" s="14"/>
    </row>
    <row r="79" spans="1:38">
      <c r="A79" s="68"/>
      <c r="B79" s="198">
        <v>24</v>
      </c>
      <c r="C79" s="168" t="s">
        <v>445</v>
      </c>
      <c r="D79" s="103" t="s">
        <v>131</v>
      </c>
      <c r="E79" s="517"/>
      <c r="F79" s="518"/>
      <c r="G79" s="237"/>
      <c r="H79" s="508"/>
      <c r="I79" s="89"/>
      <c r="J79" s="85"/>
      <c r="K79" s="88"/>
      <c r="L79" s="88"/>
      <c r="M79" s="269"/>
      <c r="N79" s="269"/>
      <c r="O79" s="269"/>
      <c r="Q79" s="14"/>
      <c r="R79" s="389"/>
      <c r="S79" s="162"/>
      <c r="T79" s="14"/>
      <c r="V79" s="389"/>
      <c r="W79" s="389"/>
      <c r="X79" s="14"/>
      <c r="Y79" s="14"/>
      <c r="Z79" s="14"/>
      <c r="AA79" s="14"/>
      <c r="AB79" s="14"/>
      <c r="AC79" s="14"/>
      <c r="AD79" s="14"/>
      <c r="AE79" s="14"/>
      <c r="AF79" s="14"/>
    </row>
    <row r="80" spans="1:38">
      <c r="A80" s="68"/>
      <c r="B80" s="198">
        <v>25</v>
      </c>
      <c r="C80" s="168" t="s">
        <v>446</v>
      </c>
      <c r="D80" s="103" t="s">
        <v>131</v>
      </c>
      <c r="E80" s="517"/>
      <c r="F80" s="518"/>
      <c r="G80" s="237"/>
      <c r="H80" s="508"/>
      <c r="I80" s="89"/>
      <c r="J80" s="85"/>
      <c r="K80" s="88"/>
      <c r="L80" s="88"/>
      <c r="M80" s="269"/>
      <c r="N80" s="269"/>
      <c r="O80" s="269"/>
      <c r="Q80" s="14"/>
      <c r="R80" s="368"/>
      <c r="S80" s="162"/>
      <c r="T80" s="14"/>
      <c r="V80" s="389"/>
      <c r="W80" s="389"/>
      <c r="X80" s="14"/>
      <c r="Y80" s="14"/>
      <c r="Z80" s="14"/>
      <c r="AA80" s="14"/>
      <c r="AB80" s="14"/>
      <c r="AC80" s="14"/>
      <c r="AD80" s="14"/>
      <c r="AE80" s="14"/>
      <c r="AF80" s="14"/>
    </row>
    <row r="81" spans="1:32">
      <c r="A81" s="68"/>
      <c r="B81" s="198">
        <v>26</v>
      </c>
      <c r="C81" s="168" t="s">
        <v>447</v>
      </c>
      <c r="D81" s="103" t="s">
        <v>131</v>
      </c>
      <c r="E81" s="517"/>
      <c r="F81" s="518"/>
      <c r="G81" s="237"/>
      <c r="H81" s="508"/>
      <c r="I81" s="89"/>
      <c r="J81" s="85"/>
      <c r="K81" s="88"/>
      <c r="L81" s="88"/>
      <c r="M81" s="269"/>
      <c r="N81" s="269"/>
      <c r="O81" s="269"/>
      <c r="Q81" s="14"/>
      <c r="R81" s="368"/>
      <c r="S81" s="162"/>
      <c r="T81" s="14"/>
      <c r="V81" s="389"/>
      <c r="W81" s="389"/>
      <c r="X81" s="14"/>
      <c r="Y81" s="14"/>
      <c r="Z81" s="14"/>
      <c r="AA81" s="14"/>
      <c r="AB81" s="14"/>
      <c r="AC81" s="14"/>
      <c r="AD81" s="14"/>
      <c r="AE81" s="14"/>
      <c r="AF81" s="14"/>
    </row>
    <row r="82" spans="1:32">
      <c r="A82" s="68"/>
      <c r="B82" s="198">
        <v>27</v>
      </c>
      <c r="C82" s="168" t="s">
        <v>448</v>
      </c>
      <c r="D82" s="103" t="s">
        <v>131</v>
      </c>
      <c r="E82" s="517"/>
      <c r="F82" s="518"/>
      <c r="G82" s="237"/>
      <c r="H82" s="508"/>
      <c r="I82" s="89"/>
      <c r="J82" s="85"/>
      <c r="K82" s="88"/>
      <c r="L82" s="88"/>
      <c r="M82" s="269"/>
      <c r="N82" s="269"/>
      <c r="O82" s="269"/>
      <c r="Q82" s="14"/>
      <c r="R82" s="368"/>
      <c r="S82" s="162"/>
      <c r="T82" s="14"/>
      <c r="W82" s="368"/>
      <c r="X82" s="14"/>
      <c r="Y82" s="14"/>
      <c r="Z82" s="14"/>
      <c r="AA82" s="14"/>
      <c r="AB82" s="14"/>
      <c r="AC82" s="14"/>
      <c r="AD82" s="14"/>
      <c r="AE82" s="14"/>
      <c r="AF82" s="14"/>
    </row>
    <row r="83" spans="1:32">
      <c r="A83" s="68"/>
      <c r="B83" s="198">
        <v>28</v>
      </c>
      <c r="C83" s="168" t="s">
        <v>449</v>
      </c>
      <c r="D83" s="103" t="s">
        <v>131</v>
      </c>
      <c r="E83" s="517"/>
      <c r="F83" s="518"/>
      <c r="G83" s="237"/>
      <c r="H83" s="508"/>
      <c r="I83" s="89"/>
      <c r="J83" s="85"/>
      <c r="K83" s="88"/>
      <c r="L83" s="88"/>
      <c r="M83" s="269"/>
      <c r="N83" s="269"/>
      <c r="O83" s="269"/>
      <c r="Q83" s="14"/>
      <c r="R83" s="368"/>
      <c r="S83" s="162"/>
      <c r="T83" s="14"/>
      <c r="W83" s="368"/>
      <c r="X83" s="14"/>
      <c r="Y83" s="14"/>
      <c r="Z83" s="14"/>
      <c r="AA83" s="14"/>
      <c r="AB83" s="14"/>
      <c r="AC83" s="14"/>
      <c r="AD83" s="14"/>
      <c r="AE83" s="14"/>
      <c r="AF83" s="14"/>
    </row>
    <row r="84" spans="1:32">
      <c r="A84" s="68"/>
      <c r="B84" s="198">
        <v>29</v>
      </c>
      <c r="C84" s="168" t="s">
        <v>439</v>
      </c>
      <c r="D84" s="103" t="s">
        <v>117</v>
      </c>
      <c r="E84" s="517"/>
      <c r="F84" s="518"/>
      <c r="G84" s="237"/>
      <c r="H84" s="508"/>
      <c r="I84" s="89"/>
      <c r="J84" s="85"/>
      <c r="K84" s="88"/>
      <c r="L84" s="88"/>
      <c r="M84" s="269"/>
      <c r="N84" s="269"/>
      <c r="O84" s="269"/>
      <c r="Q84" s="365"/>
      <c r="R84" s="14"/>
      <c r="S84" s="14"/>
      <c r="T84" s="14"/>
      <c r="W84" s="368"/>
      <c r="X84" s="14"/>
      <c r="Y84" s="14"/>
      <c r="Z84" s="14"/>
      <c r="AA84" s="14"/>
      <c r="AB84" s="14"/>
      <c r="AC84" s="14"/>
      <c r="AD84" s="14"/>
      <c r="AE84" s="14"/>
      <c r="AF84" s="14"/>
    </row>
    <row r="85" spans="1:32">
      <c r="A85" s="68"/>
      <c r="B85" s="198">
        <v>30</v>
      </c>
      <c r="C85" s="168" t="s">
        <v>440</v>
      </c>
      <c r="D85" s="103" t="s">
        <v>117</v>
      </c>
      <c r="E85" s="517"/>
      <c r="F85" s="518"/>
      <c r="G85" s="237"/>
      <c r="H85" s="508"/>
      <c r="I85" s="89"/>
      <c r="J85" s="85"/>
      <c r="K85" s="88"/>
      <c r="L85" s="88"/>
      <c r="M85" s="269"/>
      <c r="N85" s="269"/>
      <c r="O85" s="269"/>
      <c r="Q85" s="365"/>
      <c r="R85" s="14"/>
      <c r="S85" s="14"/>
      <c r="T85" s="14"/>
      <c r="W85" s="368"/>
      <c r="X85" s="14"/>
      <c r="Y85" s="14"/>
      <c r="Z85" s="14"/>
      <c r="AA85" s="14"/>
      <c r="AB85" s="14"/>
      <c r="AC85" s="14"/>
      <c r="AD85" s="14"/>
      <c r="AE85" s="14"/>
      <c r="AF85" s="14"/>
    </row>
    <row r="86" spans="1:32">
      <c r="A86" s="68"/>
      <c r="B86" s="198">
        <v>31</v>
      </c>
      <c r="C86" s="168" t="s">
        <v>437</v>
      </c>
      <c r="D86" s="103" t="s">
        <v>132</v>
      </c>
      <c r="E86" s="517"/>
      <c r="F86" s="518"/>
      <c r="G86" s="237"/>
      <c r="H86" s="508"/>
      <c r="I86" s="89"/>
      <c r="J86" s="269"/>
      <c r="K86" s="88"/>
      <c r="L86" s="269"/>
      <c r="M86" s="269"/>
      <c r="N86" s="269"/>
      <c r="O86" s="269"/>
      <c r="P86" s="269"/>
      <c r="Q86" s="365"/>
      <c r="R86" s="14"/>
      <c r="S86" s="14"/>
      <c r="T86" s="14"/>
      <c r="W86" s="368"/>
      <c r="X86" s="14"/>
      <c r="Y86" s="98"/>
      <c r="Z86" s="98"/>
      <c r="AA86" s="98"/>
      <c r="AB86" s="98"/>
      <c r="AC86" s="14"/>
      <c r="AD86" s="14"/>
      <c r="AE86" s="14"/>
      <c r="AF86" s="14"/>
    </row>
    <row r="87" spans="1:32">
      <c r="A87" s="68"/>
      <c r="B87" s="198">
        <v>32</v>
      </c>
      <c r="C87" s="168" t="s">
        <v>438</v>
      </c>
      <c r="D87" s="103" t="s">
        <v>132</v>
      </c>
      <c r="E87" s="517"/>
      <c r="F87" s="518"/>
      <c r="G87" s="237"/>
      <c r="H87" s="508"/>
      <c r="I87" s="269"/>
      <c r="J87" s="269"/>
      <c r="K87" s="269"/>
      <c r="L87" s="269"/>
      <c r="M87" s="269"/>
      <c r="N87" s="269"/>
      <c r="O87" s="269"/>
      <c r="P87" s="269"/>
      <c r="Q87" s="365"/>
      <c r="R87" s="14"/>
      <c r="S87" s="14"/>
      <c r="T87" s="14"/>
      <c r="W87" s="368"/>
      <c r="X87" s="14"/>
      <c r="Y87" s="98"/>
      <c r="Z87" s="98"/>
      <c r="AA87" s="98"/>
      <c r="AB87" s="98"/>
      <c r="AC87" s="14"/>
      <c r="AD87" s="14"/>
      <c r="AE87" s="14"/>
      <c r="AF87" s="14"/>
    </row>
    <row r="88" spans="1:32">
      <c r="A88" s="68"/>
      <c r="B88" s="198">
        <v>33</v>
      </c>
      <c r="C88" s="168" t="s">
        <v>435</v>
      </c>
      <c r="D88" s="103" t="s">
        <v>134</v>
      </c>
      <c r="E88" s="517"/>
      <c r="F88" s="518"/>
      <c r="G88" s="237"/>
      <c r="H88" s="508"/>
      <c r="I88" s="269"/>
      <c r="J88" s="269"/>
      <c r="K88" s="269"/>
      <c r="L88" s="269"/>
      <c r="M88" s="269"/>
      <c r="N88" s="269"/>
      <c r="O88" s="269"/>
      <c r="P88" s="269"/>
      <c r="Q88" s="368"/>
      <c r="R88" s="14"/>
      <c r="S88" s="14"/>
      <c r="T88" s="14"/>
      <c r="W88" s="368"/>
      <c r="X88" s="98"/>
      <c r="Y88" s="14"/>
      <c r="Z88" s="98"/>
      <c r="AA88" s="98"/>
      <c r="AB88" s="98"/>
      <c r="AC88" s="14"/>
      <c r="AD88" s="14"/>
      <c r="AE88" s="14"/>
      <c r="AF88" s="14"/>
    </row>
    <row r="89" spans="1:32">
      <c r="A89" s="68"/>
      <c r="B89" s="198">
        <v>34</v>
      </c>
      <c r="C89" s="168" t="s">
        <v>436</v>
      </c>
      <c r="D89" s="103" t="s">
        <v>134</v>
      </c>
      <c r="E89" s="517"/>
      <c r="F89" s="518"/>
      <c r="G89" s="237"/>
      <c r="H89" s="508"/>
      <c r="I89" s="269"/>
      <c r="J89" s="269"/>
      <c r="K89" s="269"/>
      <c r="L89" s="269"/>
      <c r="M89" s="269"/>
      <c r="N89" s="269"/>
      <c r="O89" s="269"/>
      <c r="P89" s="269"/>
      <c r="Q89" s="368"/>
      <c r="R89" s="14"/>
      <c r="S89" s="14"/>
      <c r="T89" s="14"/>
      <c r="V89" s="101"/>
      <c r="W89" s="102"/>
      <c r="X89" s="369"/>
      <c r="Y89" s="369"/>
      <c r="Z89" s="369"/>
      <c r="AA89" s="369"/>
      <c r="AB89" s="369"/>
      <c r="AC89" s="14"/>
      <c r="AD89" s="14"/>
      <c r="AE89" s="14"/>
      <c r="AF89" s="14"/>
    </row>
    <row r="90" spans="1:32">
      <c r="A90" s="68"/>
      <c r="B90" s="198">
        <v>35</v>
      </c>
      <c r="C90" s="168" t="s">
        <v>434</v>
      </c>
      <c r="D90" s="103" t="s">
        <v>162</v>
      </c>
      <c r="E90" s="517"/>
      <c r="F90" s="518"/>
      <c r="G90" s="237"/>
      <c r="H90" s="508"/>
      <c r="I90" s="89"/>
      <c r="J90" s="85"/>
      <c r="K90" s="88"/>
      <c r="L90" s="88"/>
      <c r="M90" s="269"/>
      <c r="N90" s="253"/>
      <c r="O90" s="269"/>
      <c r="P90" s="85"/>
      <c r="Q90" s="368"/>
      <c r="R90" s="14"/>
      <c r="S90" s="14"/>
      <c r="T90" s="14"/>
      <c r="W90" s="368"/>
      <c r="X90" s="369"/>
      <c r="Y90" s="369"/>
      <c r="Z90" s="369"/>
      <c r="AA90" s="369"/>
      <c r="AB90" s="369"/>
      <c r="AC90" s="14"/>
      <c r="AD90" s="14"/>
      <c r="AE90" s="14"/>
      <c r="AF90" s="14"/>
    </row>
    <row r="91" spans="1:32">
      <c r="A91" s="68"/>
      <c r="B91" s="198">
        <v>36</v>
      </c>
      <c r="C91" s="168" t="s">
        <v>431</v>
      </c>
      <c r="D91" s="103" t="s">
        <v>150</v>
      </c>
      <c r="E91" s="517"/>
      <c r="F91" s="518"/>
      <c r="G91" s="237"/>
      <c r="H91" s="508"/>
      <c r="I91" s="89"/>
      <c r="J91" s="85"/>
      <c r="K91" s="88"/>
      <c r="L91" s="88"/>
      <c r="M91" s="269"/>
      <c r="N91" s="253"/>
      <c r="O91" s="269"/>
      <c r="P91" s="85"/>
      <c r="Q91" s="368"/>
      <c r="R91" s="14"/>
      <c r="S91" s="14"/>
      <c r="T91" s="14"/>
      <c r="V91" s="14"/>
      <c r="W91" s="14"/>
      <c r="X91" s="14"/>
      <c r="Y91" s="14"/>
      <c r="Z91" s="14"/>
      <c r="AA91" s="14"/>
      <c r="AB91" s="14"/>
      <c r="AC91" s="14"/>
      <c r="AD91" s="14"/>
      <c r="AE91" s="14"/>
      <c r="AF91" s="14"/>
    </row>
    <row r="92" spans="1:32">
      <c r="A92" s="68"/>
      <c r="B92" s="198">
        <v>37</v>
      </c>
      <c r="C92" s="168" t="s">
        <v>432</v>
      </c>
      <c r="D92" s="103" t="s">
        <v>150</v>
      </c>
      <c r="E92" s="517"/>
      <c r="F92" s="518"/>
      <c r="G92" s="237"/>
      <c r="H92" s="508"/>
      <c r="I92" s="89"/>
      <c r="J92" s="85"/>
      <c r="K92" s="88"/>
      <c r="L92" s="88"/>
      <c r="M92" s="269"/>
      <c r="N92" s="253"/>
      <c r="O92" s="269"/>
      <c r="P92" s="85"/>
      <c r="Q92" s="368"/>
      <c r="R92" s="14"/>
      <c r="S92" s="14"/>
      <c r="T92" s="14"/>
      <c r="V92" s="14"/>
      <c r="W92" s="14"/>
      <c r="X92" s="14"/>
      <c r="Y92" s="14"/>
      <c r="Z92" s="14"/>
      <c r="AA92" s="14"/>
      <c r="AB92" s="14"/>
      <c r="AC92" s="14"/>
      <c r="AD92" s="14"/>
      <c r="AE92" s="14"/>
      <c r="AF92" s="14"/>
    </row>
    <row r="93" spans="1:32">
      <c r="A93" s="68"/>
      <c r="B93" s="198">
        <v>38</v>
      </c>
      <c r="C93" s="168" t="s">
        <v>433</v>
      </c>
      <c r="D93" s="103" t="s">
        <v>150</v>
      </c>
      <c r="E93" s="517"/>
      <c r="F93" s="518"/>
      <c r="G93" s="237"/>
      <c r="H93" s="508"/>
      <c r="I93" s="89"/>
      <c r="J93" s="269"/>
      <c r="K93" s="88"/>
      <c r="L93" s="88"/>
      <c r="M93" s="269"/>
      <c r="N93" s="253"/>
      <c r="O93" s="269"/>
      <c r="P93" s="85"/>
      <c r="Q93" s="368"/>
      <c r="R93" s="14"/>
      <c r="S93" s="14"/>
      <c r="T93" s="14"/>
      <c r="V93" s="14"/>
      <c r="W93" s="14"/>
      <c r="X93" s="14"/>
      <c r="Y93" s="14"/>
      <c r="Z93" s="14"/>
      <c r="AA93" s="14"/>
      <c r="AB93" s="14"/>
      <c r="AC93" s="14"/>
      <c r="AD93" s="14"/>
      <c r="AE93" s="14"/>
      <c r="AF93" s="14"/>
    </row>
    <row r="94" spans="1:32">
      <c r="A94" s="68"/>
      <c r="B94" s="198">
        <v>39</v>
      </c>
      <c r="C94" s="168" t="s">
        <v>429</v>
      </c>
      <c r="D94" s="103" t="s">
        <v>100</v>
      </c>
      <c r="E94" s="517"/>
      <c r="F94" s="518"/>
      <c r="G94" s="237"/>
      <c r="H94" s="508"/>
      <c r="I94" s="89"/>
      <c r="J94" s="85"/>
      <c r="K94" s="88"/>
      <c r="L94" s="88"/>
      <c r="M94" s="269"/>
      <c r="N94" s="253"/>
      <c r="O94" s="269"/>
      <c r="P94" s="85"/>
      <c r="Q94" s="368"/>
      <c r="R94" s="14"/>
      <c r="S94" s="14"/>
      <c r="T94" s="14"/>
      <c r="V94" s="14"/>
      <c r="W94" s="14"/>
      <c r="X94" s="14"/>
      <c r="Y94" s="14"/>
      <c r="Z94" s="14"/>
      <c r="AA94" s="14"/>
      <c r="AB94" s="14"/>
      <c r="AC94" s="14"/>
      <c r="AD94" s="14"/>
      <c r="AE94" s="14"/>
      <c r="AF94" s="14"/>
    </row>
    <row r="95" spans="1:32">
      <c r="A95" s="68"/>
      <c r="B95" s="198">
        <v>40</v>
      </c>
      <c r="C95" s="168" t="s">
        <v>430</v>
      </c>
      <c r="D95" s="103" t="s">
        <v>100</v>
      </c>
      <c r="E95" s="517"/>
      <c r="F95" s="518"/>
      <c r="G95" s="237"/>
      <c r="H95" s="508"/>
      <c r="I95" s="89"/>
      <c r="J95" s="85"/>
      <c r="K95" s="88"/>
      <c r="L95" s="88"/>
      <c r="M95" s="269"/>
      <c r="N95" s="253"/>
      <c r="O95" s="269"/>
      <c r="P95" s="85"/>
      <c r="Q95" s="368"/>
      <c r="R95" s="14"/>
      <c r="S95" s="14"/>
      <c r="T95" s="14"/>
      <c r="V95" s="14"/>
      <c r="W95" s="14"/>
      <c r="X95" s="14"/>
      <c r="Y95" s="14"/>
      <c r="Z95" s="14"/>
      <c r="AA95" s="14"/>
      <c r="AB95" s="14"/>
      <c r="AC95" s="14"/>
      <c r="AD95" s="14"/>
      <c r="AE95" s="14"/>
      <c r="AF95" s="14"/>
    </row>
    <row r="96" spans="1:32">
      <c r="A96" s="47"/>
      <c r="B96" s="198">
        <v>41</v>
      </c>
      <c r="C96" s="168" t="s">
        <v>428</v>
      </c>
      <c r="D96" s="103" t="s">
        <v>118</v>
      </c>
      <c r="E96" s="519"/>
      <c r="F96" s="520"/>
      <c r="G96" s="99"/>
      <c r="H96" s="508"/>
      <c r="I96" s="89"/>
      <c r="J96" s="85"/>
      <c r="K96" s="88"/>
      <c r="L96" s="88"/>
      <c r="M96" s="269"/>
      <c r="N96" s="253"/>
      <c r="O96" s="269"/>
      <c r="P96" s="85"/>
      <c r="Q96" s="368"/>
      <c r="R96" s="14"/>
      <c r="S96" s="14"/>
      <c r="T96" s="14"/>
      <c r="V96" s="14"/>
      <c r="W96" s="14"/>
      <c r="X96" s="14"/>
      <c r="Y96" s="14"/>
      <c r="Z96" s="14"/>
      <c r="AA96" s="14"/>
      <c r="AB96" s="14"/>
      <c r="AC96" s="14"/>
      <c r="AD96" s="14"/>
      <c r="AE96" s="14"/>
      <c r="AF96" s="14"/>
    </row>
    <row r="97" spans="1:32">
      <c r="A97" s="47"/>
      <c r="B97" s="198">
        <v>42</v>
      </c>
      <c r="C97" s="168" t="s">
        <v>427</v>
      </c>
      <c r="D97" s="103" t="s">
        <v>118</v>
      </c>
      <c r="E97" s="519"/>
      <c r="F97" s="520"/>
      <c r="G97" s="99"/>
      <c r="I97" s="89"/>
      <c r="J97" s="85"/>
      <c r="K97" s="88"/>
      <c r="L97" s="88"/>
      <c r="M97" s="269"/>
      <c r="N97" s="253"/>
      <c r="O97" s="269"/>
      <c r="P97" s="85"/>
      <c r="Q97" s="368"/>
      <c r="R97" s="14"/>
      <c r="S97" s="14"/>
      <c r="T97" s="14"/>
      <c r="V97" s="14"/>
      <c r="W97" s="14"/>
      <c r="X97" s="14"/>
      <c r="Y97" s="14"/>
      <c r="Z97" s="14"/>
      <c r="AA97" s="14"/>
      <c r="AB97" s="14"/>
      <c r="AC97" s="14"/>
      <c r="AD97" s="14"/>
      <c r="AE97" s="14"/>
      <c r="AF97" s="14"/>
    </row>
    <row r="98" spans="1:32">
      <c r="A98" s="47"/>
      <c r="B98" s="198">
        <v>43</v>
      </c>
      <c r="C98" s="168" t="s">
        <v>426</v>
      </c>
      <c r="D98" s="103" t="s">
        <v>118</v>
      </c>
      <c r="E98" s="519"/>
      <c r="F98" s="520"/>
      <c r="G98" s="99"/>
      <c r="I98" s="89"/>
      <c r="J98" s="85"/>
      <c r="K98" s="88"/>
      <c r="L98" s="88"/>
      <c r="M98" s="269"/>
      <c r="N98" s="253"/>
      <c r="O98" s="269"/>
      <c r="P98" s="85"/>
      <c r="Q98" s="14"/>
      <c r="R98" s="368"/>
      <c r="S98" s="162"/>
      <c r="T98" s="14"/>
      <c r="W98" s="368"/>
      <c r="X98" s="14"/>
      <c r="Y98" s="14"/>
      <c r="Z98" s="14"/>
      <c r="AA98" s="14"/>
      <c r="AB98" s="14"/>
      <c r="AC98" s="14"/>
      <c r="AD98" s="14"/>
      <c r="AE98" s="14"/>
      <c r="AF98" s="14"/>
    </row>
    <row r="99" spans="1:32">
      <c r="I99" s="89"/>
      <c r="J99" s="85"/>
      <c r="K99" s="88"/>
      <c r="L99" s="88"/>
      <c r="M99" s="269"/>
      <c r="N99" s="253"/>
      <c r="O99" s="269"/>
      <c r="P99" s="85"/>
      <c r="Q99" s="14"/>
      <c r="R99" s="368"/>
      <c r="S99" s="162"/>
      <c r="T99" s="14"/>
      <c r="W99" s="368"/>
      <c r="X99" s="14"/>
      <c r="Y99" s="14"/>
      <c r="Z99" s="14"/>
      <c r="AA99" s="14"/>
      <c r="AB99" s="14"/>
      <c r="AC99" s="14"/>
      <c r="AD99" s="14"/>
      <c r="AE99" s="14"/>
      <c r="AF99" s="14"/>
    </row>
    <row r="100" spans="1:32">
      <c r="I100" s="89"/>
      <c r="J100" s="85"/>
      <c r="K100" s="88"/>
      <c r="L100" s="88"/>
      <c r="M100" s="269"/>
      <c r="N100" s="269"/>
      <c r="O100" s="269"/>
      <c r="Q100" s="14"/>
      <c r="R100" s="368"/>
      <c r="S100" s="162"/>
      <c r="T100" s="14"/>
      <c r="W100" s="368"/>
      <c r="X100" s="14"/>
      <c r="Y100" s="14"/>
      <c r="Z100" s="14"/>
      <c r="AA100" s="14"/>
      <c r="AB100" s="14"/>
      <c r="AC100" s="14"/>
      <c r="AD100" s="14"/>
      <c r="AE100" s="14"/>
      <c r="AF100" s="14"/>
    </row>
    <row r="101" spans="1:32">
      <c r="I101" s="89"/>
      <c r="J101" s="85"/>
      <c r="K101" s="88"/>
      <c r="L101" s="88"/>
      <c r="M101" s="269"/>
      <c r="N101" s="269"/>
      <c r="O101" s="269"/>
      <c r="Q101" s="14"/>
      <c r="R101" s="368"/>
      <c r="S101" s="162"/>
      <c r="T101" s="14"/>
      <c r="W101" s="368"/>
      <c r="X101" s="14"/>
      <c r="Y101" s="14"/>
      <c r="Z101" s="14"/>
      <c r="AA101" s="14"/>
      <c r="AB101" s="14"/>
      <c r="AC101" s="14"/>
      <c r="AD101" s="14"/>
      <c r="AE101" s="14"/>
      <c r="AF101" s="14"/>
    </row>
    <row r="102" spans="1:32">
      <c r="I102" s="89"/>
      <c r="J102" s="85"/>
      <c r="K102" s="88"/>
      <c r="L102" s="88"/>
      <c r="M102" s="269"/>
      <c r="N102" s="269"/>
      <c r="O102" s="269"/>
      <c r="Q102" s="14"/>
      <c r="R102" s="368"/>
      <c r="S102" s="162"/>
      <c r="T102" s="14"/>
      <c r="W102" s="368"/>
      <c r="X102" s="14"/>
      <c r="Y102" s="14"/>
      <c r="Z102" s="14"/>
      <c r="AA102" s="14"/>
      <c r="AB102" s="14"/>
      <c r="AC102" s="14"/>
      <c r="AD102" s="14"/>
      <c r="AE102" s="14"/>
      <c r="AF102" s="14"/>
    </row>
    <row r="103" spans="1:32">
      <c r="I103" s="89"/>
      <c r="J103" s="85"/>
      <c r="K103" s="88"/>
      <c r="L103" s="88"/>
      <c r="M103" s="269"/>
      <c r="N103" s="269"/>
      <c r="O103" s="269"/>
      <c r="Q103" s="14"/>
      <c r="R103" s="368"/>
      <c r="S103" s="162"/>
      <c r="T103" s="14"/>
      <c r="W103" s="368"/>
      <c r="X103" s="14"/>
      <c r="Y103" s="14"/>
      <c r="Z103" s="14"/>
      <c r="AA103" s="14"/>
      <c r="AB103" s="14"/>
      <c r="AC103" s="14"/>
      <c r="AD103" s="14"/>
      <c r="AE103" s="14"/>
      <c r="AF103" s="14"/>
    </row>
    <row r="104" spans="1:32">
      <c r="I104" s="89"/>
      <c r="J104" s="85"/>
      <c r="K104" s="88"/>
      <c r="L104" s="88"/>
      <c r="M104" s="269"/>
      <c r="N104" s="269"/>
      <c r="O104" s="269"/>
      <c r="Q104" s="14"/>
      <c r="R104" s="368"/>
      <c r="S104" s="162"/>
      <c r="T104" s="14"/>
      <c r="W104" s="368"/>
      <c r="X104" s="14"/>
      <c r="Y104" s="14"/>
      <c r="Z104" s="14"/>
      <c r="AA104" s="14"/>
      <c r="AB104" s="14"/>
      <c r="AC104" s="14"/>
      <c r="AD104" s="14"/>
      <c r="AE104" s="14"/>
      <c r="AF104" s="14"/>
    </row>
    <row r="105" spans="1:32">
      <c r="I105" s="89"/>
      <c r="J105" s="85"/>
      <c r="K105" s="88"/>
      <c r="L105" s="88"/>
      <c r="M105" s="269"/>
      <c r="N105" s="269"/>
      <c r="O105" s="269"/>
      <c r="Q105" s="14"/>
      <c r="R105" s="368"/>
      <c r="S105" s="162"/>
      <c r="T105" s="14"/>
      <c r="W105" s="368"/>
      <c r="X105" s="14"/>
      <c r="Y105" s="14"/>
      <c r="Z105" s="14"/>
      <c r="AA105" s="14"/>
      <c r="AB105" s="14"/>
      <c r="AC105" s="14"/>
      <c r="AD105" s="14"/>
      <c r="AE105" s="14"/>
      <c r="AF105" s="14"/>
    </row>
    <row r="106" spans="1:32">
      <c r="I106" s="89"/>
      <c r="J106" s="85"/>
      <c r="K106" s="88"/>
      <c r="L106" s="88"/>
      <c r="M106" s="269"/>
      <c r="N106" s="269"/>
      <c r="O106" s="269"/>
      <c r="Q106" s="14"/>
      <c r="R106" s="368"/>
      <c r="S106" s="162"/>
      <c r="T106" s="14"/>
      <c r="W106" s="368"/>
      <c r="X106" s="14"/>
      <c r="Y106" s="14"/>
      <c r="Z106" s="14"/>
      <c r="AA106" s="14"/>
      <c r="AB106" s="14"/>
      <c r="AC106" s="14"/>
      <c r="AD106" s="14"/>
      <c r="AE106" s="14"/>
      <c r="AF106" s="14"/>
    </row>
    <row r="107" spans="1:32">
      <c r="I107" s="89"/>
      <c r="J107" s="85"/>
      <c r="K107" s="88"/>
      <c r="L107" s="88"/>
      <c r="M107" s="269"/>
      <c r="N107" s="269"/>
      <c r="O107" s="269"/>
      <c r="Q107" s="14"/>
      <c r="R107" s="368"/>
      <c r="S107" s="162"/>
      <c r="T107" s="14"/>
      <c r="W107" s="368"/>
      <c r="X107" s="14"/>
      <c r="Y107" s="14"/>
      <c r="Z107" s="14"/>
      <c r="AA107" s="14"/>
      <c r="AB107" s="14"/>
      <c r="AC107" s="14"/>
      <c r="AD107" s="14"/>
      <c r="AE107" s="14"/>
      <c r="AF107" s="14"/>
    </row>
    <row r="108" spans="1:32">
      <c r="I108" s="89"/>
      <c r="J108" s="85"/>
      <c r="K108" s="88"/>
      <c r="L108" s="88"/>
      <c r="M108" s="269"/>
      <c r="N108" s="269"/>
      <c r="O108" s="269"/>
      <c r="Q108" s="14"/>
      <c r="R108" s="368"/>
      <c r="S108" s="162"/>
      <c r="T108" s="14"/>
      <c r="W108" s="368"/>
      <c r="X108" s="14"/>
      <c r="Y108" s="14"/>
      <c r="Z108" s="14"/>
      <c r="AA108" s="14"/>
      <c r="AB108" s="14"/>
      <c r="AC108" s="14"/>
      <c r="AD108" s="14"/>
      <c r="AE108" s="14"/>
      <c r="AF108" s="14"/>
    </row>
    <row r="109" spans="1:32">
      <c r="I109" s="89"/>
      <c r="J109" s="85"/>
      <c r="K109" s="88"/>
      <c r="L109" s="88"/>
      <c r="M109" s="269"/>
      <c r="N109" s="269"/>
      <c r="O109" s="269"/>
      <c r="Q109" s="14"/>
      <c r="R109" s="368"/>
      <c r="S109" s="162"/>
      <c r="T109" s="14"/>
      <c r="W109" s="368"/>
      <c r="X109" s="14"/>
      <c r="Y109" s="14"/>
      <c r="Z109" s="14"/>
      <c r="AA109" s="14"/>
      <c r="AB109" s="14"/>
      <c r="AC109" s="14"/>
      <c r="AD109" s="14"/>
      <c r="AE109" s="14"/>
      <c r="AF109" s="14"/>
    </row>
    <row r="110" spans="1:32">
      <c r="I110" s="89"/>
      <c r="J110" s="85"/>
      <c r="K110" s="88"/>
      <c r="L110" s="88"/>
      <c r="M110" s="269"/>
      <c r="N110" s="269"/>
      <c r="O110" s="269"/>
      <c r="Q110" s="14"/>
      <c r="R110" s="368"/>
      <c r="S110" s="162"/>
      <c r="T110" s="14"/>
      <c r="W110" s="368"/>
      <c r="X110" s="14"/>
      <c r="Y110" s="14"/>
      <c r="Z110" s="14"/>
      <c r="AA110" s="14"/>
      <c r="AB110" s="14"/>
      <c r="AC110" s="14"/>
      <c r="AD110" s="14"/>
      <c r="AE110" s="14"/>
      <c r="AF110" s="14"/>
    </row>
    <row r="111" spans="1:32">
      <c r="I111" s="89"/>
      <c r="J111" s="85"/>
      <c r="K111" s="88"/>
      <c r="L111" s="88"/>
      <c r="M111" s="269"/>
      <c r="N111" s="269"/>
      <c r="O111" s="269"/>
      <c r="Q111" s="14"/>
      <c r="R111" s="368"/>
      <c r="S111" s="162"/>
      <c r="T111" s="14"/>
      <c r="W111" s="368"/>
      <c r="X111" s="14"/>
      <c r="Y111" s="14"/>
      <c r="Z111" s="14"/>
      <c r="AA111" s="14"/>
      <c r="AB111" s="14"/>
      <c r="AC111" s="14"/>
      <c r="AD111" s="14"/>
      <c r="AE111" s="14"/>
      <c r="AF111" s="14"/>
    </row>
    <row r="112" spans="1:32">
      <c r="I112" s="89"/>
      <c r="J112" s="85"/>
      <c r="K112" s="88"/>
      <c r="L112" s="88"/>
      <c r="M112" s="269"/>
      <c r="N112" s="269"/>
      <c r="O112" s="269"/>
      <c r="Q112" s="14"/>
      <c r="R112" s="368"/>
      <c r="S112" s="162"/>
      <c r="T112" s="14"/>
      <c r="W112" s="368"/>
      <c r="X112" s="14"/>
      <c r="Y112" s="14"/>
      <c r="Z112" s="14"/>
      <c r="AA112" s="14"/>
      <c r="AB112" s="14"/>
      <c r="AC112" s="14"/>
      <c r="AD112" s="14"/>
      <c r="AE112" s="14"/>
      <c r="AF112" s="14"/>
    </row>
    <row r="113" spans="9:32">
      <c r="I113" s="89"/>
      <c r="J113" s="85"/>
      <c r="K113" s="88"/>
      <c r="L113" s="88"/>
      <c r="M113" s="269"/>
      <c r="N113" s="269"/>
      <c r="O113" s="269"/>
      <c r="Q113" s="14"/>
      <c r="R113" s="368"/>
      <c r="S113" s="162"/>
      <c r="T113" s="14"/>
      <c r="W113" s="368"/>
      <c r="X113" s="14"/>
      <c r="Y113" s="14"/>
      <c r="Z113" s="14"/>
      <c r="AA113" s="14"/>
      <c r="AB113" s="14"/>
      <c r="AC113" s="14"/>
      <c r="AD113" s="14"/>
      <c r="AE113" s="14"/>
      <c r="AF113" s="14"/>
    </row>
    <row r="114" spans="9:32">
      <c r="I114" s="89"/>
      <c r="J114" s="85"/>
      <c r="K114" s="88"/>
      <c r="L114" s="88"/>
      <c r="M114" s="269"/>
      <c r="N114" s="269"/>
      <c r="O114" s="269"/>
      <c r="Q114" s="14"/>
      <c r="R114" s="368"/>
      <c r="S114" s="162"/>
      <c r="T114" s="14"/>
      <c r="W114" s="368"/>
      <c r="X114" s="14"/>
      <c r="Y114" s="14"/>
      <c r="Z114" s="14"/>
      <c r="AA114" s="14"/>
      <c r="AB114" s="14"/>
      <c r="AC114" s="14"/>
      <c r="AD114" s="14"/>
      <c r="AE114" s="14"/>
      <c r="AF114" s="14"/>
    </row>
    <row r="115" spans="9:32">
      <c r="I115" s="89"/>
      <c r="J115" s="85"/>
      <c r="K115" s="88"/>
      <c r="L115" s="88"/>
      <c r="M115" s="269"/>
      <c r="N115" s="269"/>
      <c r="O115" s="269"/>
      <c r="Q115" s="14"/>
      <c r="R115" s="368"/>
      <c r="S115" s="162"/>
      <c r="T115" s="14"/>
      <c r="W115" s="368"/>
      <c r="X115" s="14"/>
      <c r="Y115" s="14"/>
      <c r="Z115" s="14"/>
      <c r="AA115" s="14"/>
      <c r="AB115" s="14"/>
      <c r="AC115" s="14"/>
      <c r="AD115" s="14"/>
      <c r="AE115" s="14"/>
      <c r="AF115" s="14"/>
    </row>
    <row r="116" spans="9:32">
      <c r="I116" s="89"/>
      <c r="J116" s="85"/>
      <c r="K116" s="88"/>
      <c r="L116" s="88"/>
      <c r="M116" s="269"/>
      <c r="N116" s="269"/>
      <c r="O116" s="269"/>
      <c r="Q116" s="14"/>
      <c r="R116" s="368"/>
      <c r="S116" s="162"/>
      <c r="T116" s="14"/>
      <c r="W116" s="368"/>
      <c r="X116" s="14"/>
      <c r="Y116" s="14"/>
      <c r="Z116" s="14"/>
      <c r="AA116" s="14"/>
      <c r="AB116" s="14"/>
      <c r="AC116" s="14"/>
      <c r="AD116" s="14"/>
      <c r="AE116" s="14"/>
      <c r="AF116" s="14"/>
    </row>
    <row r="117" spans="9:32">
      <c r="I117" s="89"/>
      <c r="J117" s="85"/>
      <c r="K117" s="88"/>
      <c r="L117" s="88"/>
      <c r="M117" s="269"/>
      <c r="N117" s="269"/>
      <c r="O117" s="269"/>
      <c r="Q117" s="14"/>
      <c r="R117" s="368"/>
      <c r="S117" s="162"/>
      <c r="T117" s="14"/>
      <c r="W117" s="368"/>
      <c r="X117" s="14"/>
      <c r="Y117" s="14"/>
      <c r="Z117" s="14"/>
      <c r="AA117" s="14"/>
      <c r="AB117" s="14"/>
      <c r="AC117" s="14"/>
      <c r="AD117" s="14"/>
      <c r="AE117" s="14"/>
      <c r="AF117" s="14"/>
    </row>
    <row r="118" spans="9:32">
      <c r="I118" s="89"/>
      <c r="J118" s="85"/>
      <c r="K118" s="88"/>
      <c r="L118" s="88"/>
      <c r="M118" s="269"/>
      <c r="N118" s="269"/>
      <c r="O118" s="269"/>
      <c r="Q118" s="14"/>
      <c r="R118" s="368"/>
      <c r="S118" s="162"/>
      <c r="T118" s="14"/>
      <c r="W118" s="368"/>
      <c r="X118" s="14"/>
      <c r="Y118" s="14"/>
      <c r="Z118" s="14"/>
      <c r="AA118" s="14"/>
      <c r="AB118" s="14"/>
      <c r="AC118" s="14"/>
      <c r="AD118" s="14"/>
      <c r="AE118" s="14"/>
      <c r="AF118" s="14"/>
    </row>
    <row r="119" spans="9:32">
      <c r="I119" s="89"/>
      <c r="J119" s="85"/>
      <c r="K119" s="88"/>
      <c r="L119" s="88"/>
      <c r="M119" s="269"/>
      <c r="N119" s="269"/>
      <c r="O119" s="269"/>
      <c r="Q119" s="14"/>
      <c r="R119" s="368"/>
      <c r="S119" s="162"/>
      <c r="T119" s="14"/>
      <c r="W119" s="368"/>
      <c r="X119" s="14"/>
      <c r="Y119" s="14"/>
      <c r="Z119" s="14"/>
      <c r="AA119" s="14"/>
      <c r="AB119" s="14"/>
      <c r="AC119" s="14"/>
      <c r="AD119" s="14"/>
      <c r="AE119" s="14"/>
      <c r="AF119" s="14"/>
    </row>
    <row r="120" spans="9:32">
      <c r="I120" s="89"/>
      <c r="J120" s="85"/>
      <c r="K120" s="88"/>
      <c r="L120" s="88"/>
      <c r="M120" s="269"/>
      <c r="N120" s="269"/>
      <c r="O120" s="269"/>
      <c r="Q120" s="14"/>
      <c r="R120" s="368"/>
      <c r="S120" s="162"/>
      <c r="T120" s="14"/>
      <c r="W120" s="368"/>
      <c r="X120" s="14"/>
      <c r="Y120" s="14"/>
      <c r="Z120" s="14"/>
      <c r="AA120" s="14"/>
      <c r="AB120" s="14"/>
      <c r="AC120" s="14"/>
      <c r="AD120" s="14"/>
      <c r="AE120" s="14"/>
      <c r="AF120" s="14"/>
    </row>
    <row r="121" spans="9:32">
      <c r="I121" s="89"/>
      <c r="J121" s="85"/>
      <c r="K121" s="88"/>
      <c r="L121" s="88"/>
      <c r="M121" s="269"/>
      <c r="N121" s="269"/>
      <c r="O121" s="269"/>
      <c r="Q121" s="14"/>
      <c r="R121" s="368"/>
      <c r="S121" s="162"/>
      <c r="T121" s="14"/>
      <c r="W121" s="368"/>
      <c r="X121" s="14"/>
      <c r="Y121" s="14"/>
      <c r="Z121" s="14"/>
      <c r="AA121" s="14"/>
      <c r="AB121" s="14"/>
      <c r="AC121" s="14"/>
      <c r="AD121" s="14"/>
      <c r="AE121" s="14"/>
      <c r="AF121" s="14"/>
    </row>
    <row r="122" spans="9:32">
      <c r="I122" s="89"/>
      <c r="J122" s="85"/>
      <c r="K122" s="88"/>
      <c r="L122" s="88"/>
      <c r="M122" s="269"/>
      <c r="N122" s="269"/>
      <c r="O122" s="269"/>
      <c r="Q122" s="14"/>
      <c r="R122" s="368"/>
      <c r="S122" s="162"/>
      <c r="T122" s="14"/>
      <c r="W122" s="368"/>
      <c r="X122" s="14"/>
      <c r="Y122" s="14"/>
      <c r="Z122" s="14"/>
      <c r="AA122" s="14"/>
      <c r="AB122" s="14"/>
      <c r="AC122" s="14"/>
      <c r="AD122" s="14"/>
      <c r="AE122" s="14"/>
      <c r="AF122" s="14"/>
    </row>
    <row r="123" spans="9:32">
      <c r="I123" s="89"/>
      <c r="J123" s="85"/>
      <c r="K123" s="88"/>
      <c r="L123" s="88"/>
      <c r="M123" s="269"/>
      <c r="N123" s="269"/>
      <c r="O123" s="269"/>
      <c r="W123" s="368"/>
      <c r="X123" s="14"/>
      <c r="Y123" s="14"/>
      <c r="Z123" s="14"/>
      <c r="AA123" s="14"/>
      <c r="AB123" s="14"/>
      <c r="AC123" s="14"/>
      <c r="AD123" s="14"/>
      <c r="AE123" s="14"/>
      <c r="AF123" s="14"/>
    </row>
    <row r="124" spans="9:32">
      <c r="I124" s="89"/>
      <c r="J124" s="85"/>
      <c r="K124" s="88"/>
      <c r="L124" s="88"/>
      <c r="M124" s="269"/>
      <c r="N124" s="269"/>
      <c r="O124" s="269"/>
      <c r="W124" s="368"/>
      <c r="X124" s="14"/>
      <c r="Y124" s="14"/>
      <c r="Z124" s="14"/>
      <c r="AA124" s="14"/>
      <c r="AB124" s="14"/>
      <c r="AC124" s="14"/>
      <c r="AD124" s="14"/>
      <c r="AE124" s="14"/>
      <c r="AF124" s="14"/>
    </row>
  </sheetData>
  <mergeCells count="191">
    <mergeCell ref="C9:C10"/>
    <mergeCell ref="A19:A20"/>
    <mergeCell ref="E1:P1"/>
    <mergeCell ref="B25:B26"/>
    <mergeCell ref="C23:C24"/>
    <mergeCell ref="B13:B14"/>
    <mergeCell ref="D19:D20"/>
    <mergeCell ref="B19:B20"/>
    <mergeCell ref="D17:D18"/>
    <mergeCell ref="D25:D26"/>
    <mergeCell ref="D23:D24"/>
    <mergeCell ref="D3:D4"/>
    <mergeCell ref="C25:C26"/>
    <mergeCell ref="B11:B12"/>
    <mergeCell ref="C13:C14"/>
    <mergeCell ref="D5:D6"/>
    <mergeCell ref="D7:D8"/>
    <mergeCell ref="D9:D10"/>
    <mergeCell ref="B7:B8"/>
    <mergeCell ref="C3:C4"/>
    <mergeCell ref="B3:B4"/>
    <mergeCell ref="B5:B6"/>
    <mergeCell ref="B9:B10"/>
    <mergeCell ref="C5:C6"/>
    <mergeCell ref="R29:R30"/>
    <mergeCell ref="Q29:Q30"/>
    <mergeCell ref="A29:A30"/>
    <mergeCell ref="C29:C30"/>
    <mergeCell ref="D29:D30"/>
    <mergeCell ref="B29:B30"/>
    <mergeCell ref="A23:A24"/>
    <mergeCell ref="D27:D28"/>
    <mergeCell ref="B23:B24"/>
    <mergeCell ref="A27:A28"/>
    <mergeCell ref="C27:C28"/>
    <mergeCell ref="B27:B28"/>
    <mergeCell ref="R27:R28"/>
    <mergeCell ref="Q27:Q28"/>
    <mergeCell ref="Q25:Q26"/>
    <mergeCell ref="R25:R26"/>
    <mergeCell ref="Q23:Q24"/>
    <mergeCell ref="R19:R20"/>
    <mergeCell ref="A25:A26"/>
    <mergeCell ref="A17:A18"/>
    <mergeCell ref="B17:B18"/>
    <mergeCell ref="C19:C20"/>
    <mergeCell ref="C15:C16"/>
    <mergeCell ref="B15:B16"/>
    <mergeCell ref="A13:A14"/>
    <mergeCell ref="D15:D16"/>
    <mergeCell ref="A15:A16"/>
    <mergeCell ref="C17:C18"/>
    <mergeCell ref="A21:A22"/>
    <mergeCell ref="B21:B22"/>
    <mergeCell ref="C21:C22"/>
    <mergeCell ref="R23:R24"/>
    <mergeCell ref="R17:R18"/>
    <mergeCell ref="Q15:Q16"/>
    <mergeCell ref="J15:K15"/>
    <mergeCell ref="R15:R16"/>
    <mergeCell ref="D21:D22"/>
    <mergeCell ref="R21:R22"/>
    <mergeCell ref="Q21:Q22"/>
    <mergeCell ref="Q19:Q20"/>
    <mergeCell ref="Q17:Q18"/>
    <mergeCell ref="T9:T10"/>
    <mergeCell ref="S9:S10"/>
    <mergeCell ref="R9:R10"/>
    <mergeCell ref="T11:T12"/>
    <mergeCell ref="Q5:Q6"/>
    <mergeCell ref="Q9:Q10"/>
    <mergeCell ref="S11:S12"/>
    <mergeCell ref="D11:D12"/>
    <mergeCell ref="R13:R14"/>
    <mergeCell ref="R11:R12"/>
    <mergeCell ref="Q11:Q12"/>
    <mergeCell ref="D13:D14"/>
    <mergeCell ref="A3:A4"/>
    <mergeCell ref="S3:S4"/>
    <mergeCell ref="S7:S8"/>
    <mergeCell ref="S5:S6"/>
    <mergeCell ref="Q3:Q4"/>
    <mergeCell ref="R3:R4"/>
    <mergeCell ref="R5:R6"/>
    <mergeCell ref="R7:R8"/>
    <mergeCell ref="T3:T4"/>
    <mergeCell ref="T5:T6"/>
    <mergeCell ref="T7:T8"/>
    <mergeCell ref="Q7:Q8"/>
    <mergeCell ref="C7:C8"/>
    <mergeCell ref="C11:C12"/>
    <mergeCell ref="A11:A12"/>
    <mergeCell ref="A5:A6"/>
    <mergeCell ref="T29:T30"/>
    <mergeCell ref="S13:S14"/>
    <mergeCell ref="S25:S26"/>
    <mergeCell ref="S15:S16"/>
    <mergeCell ref="T19:T20"/>
    <mergeCell ref="T15:T16"/>
    <mergeCell ref="T17:T18"/>
    <mergeCell ref="S27:S28"/>
    <mergeCell ref="T23:T24"/>
    <mergeCell ref="T25:T26"/>
    <mergeCell ref="T13:T14"/>
    <mergeCell ref="S17:S18"/>
    <mergeCell ref="T27:T28"/>
    <mergeCell ref="S23:S24"/>
    <mergeCell ref="S29:S30"/>
    <mergeCell ref="S19:S20"/>
    <mergeCell ref="S21:S22"/>
    <mergeCell ref="T21:T22"/>
    <mergeCell ref="A7:A8"/>
    <mergeCell ref="A9:A10"/>
    <mergeCell ref="Q13:Q14"/>
    <mergeCell ref="Q31:Q32"/>
    <mergeCell ref="R31:R32"/>
    <mergeCell ref="S31:S32"/>
    <mergeCell ref="T31:T32"/>
    <mergeCell ref="A31:A32"/>
    <mergeCell ref="B31:B32"/>
    <mergeCell ref="C31:C32"/>
    <mergeCell ref="D31:D32"/>
    <mergeCell ref="Q33:Q34"/>
    <mergeCell ref="R33:R34"/>
    <mergeCell ref="S33:S34"/>
    <mergeCell ref="T33:T34"/>
    <mergeCell ref="Q35:Q36"/>
    <mergeCell ref="R35:R36"/>
    <mergeCell ref="S35:S36"/>
    <mergeCell ref="T35:T36"/>
    <mergeCell ref="A35:A36"/>
    <mergeCell ref="B35:B36"/>
    <mergeCell ref="C35:C36"/>
    <mergeCell ref="D35:D36"/>
    <mergeCell ref="A33:A34"/>
    <mergeCell ref="B33:B34"/>
    <mergeCell ref="C33:C34"/>
    <mergeCell ref="D33:D34"/>
    <mergeCell ref="Q39:Q40"/>
    <mergeCell ref="R39:R40"/>
    <mergeCell ref="S39:S40"/>
    <mergeCell ref="T39:T40"/>
    <mergeCell ref="A39:A40"/>
    <mergeCell ref="B39:B40"/>
    <mergeCell ref="C39:C40"/>
    <mergeCell ref="D39:D40"/>
    <mergeCell ref="Q37:Q38"/>
    <mergeCell ref="R37:R38"/>
    <mergeCell ref="S37:S38"/>
    <mergeCell ref="T37:T38"/>
    <mergeCell ref="A37:A38"/>
    <mergeCell ref="B37:B38"/>
    <mergeCell ref="C37:C38"/>
    <mergeCell ref="D37:D38"/>
    <mergeCell ref="Q43:Q44"/>
    <mergeCell ref="R43:R44"/>
    <mergeCell ref="S43:S44"/>
    <mergeCell ref="T43:T44"/>
    <mergeCell ref="A43:A44"/>
    <mergeCell ref="B43:B44"/>
    <mergeCell ref="C43:C44"/>
    <mergeCell ref="D43:D44"/>
    <mergeCell ref="Q41:Q42"/>
    <mergeCell ref="R41:R42"/>
    <mergeCell ref="S41:S42"/>
    <mergeCell ref="T41:T42"/>
    <mergeCell ref="A41:A42"/>
    <mergeCell ref="B41:B42"/>
    <mergeCell ref="C41:C42"/>
    <mergeCell ref="D41:D42"/>
    <mergeCell ref="S45:S46"/>
    <mergeCell ref="E55:G55"/>
    <mergeCell ref="T45:T46"/>
    <mergeCell ref="T47:T48"/>
    <mergeCell ref="A47:A48"/>
    <mergeCell ref="B47:B48"/>
    <mergeCell ref="C47:C48"/>
    <mergeCell ref="Q45:Q46"/>
    <mergeCell ref="Q47:Q48"/>
    <mergeCell ref="R45:R46"/>
    <mergeCell ref="R47:R48"/>
    <mergeCell ref="S47:S48"/>
    <mergeCell ref="I50:J50"/>
    <mergeCell ref="K50:L50"/>
    <mergeCell ref="I51:J51"/>
    <mergeCell ref="K51:L51"/>
    <mergeCell ref="D47:D48"/>
    <mergeCell ref="A45:A46"/>
    <mergeCell ref="B45:B46"/>
    <mergeCell ref="C45:C46"/>
    <mergeCell ref="D45:D46"/>
  </mergeCells>
  <phoneticPr fontId="3"/>
  <conditionalFormatting sqref="E5 E8 F24 F12 F9 F7 G4 G11 G23 G35 G45 H41 H19 I37 L37 M8 M19 M41 N11 N23 N35 N43 O3 O7 O24 P5 P8 G14 G26 G38 F20 H30 H8 I12 L12 N14 O20 N26 N38 N4">
    <cfRule type="expression" dxfId="1069" priority="528">
      <formula>COUNTBLANK(E3)=1</formula>
    </cfRule>
  </conditionalFormatting>
  <conditionalFormatting sqref="E6">
    <cfRule type="expression" dxfId="1068" priority="525">
      <formula>E5&lt;E8</formula>
    </cfRule>
    <cfRule type="expression" dxfId="1067" priority="527">
      <formula>COUNTBLANK(E5)=1</formula>
    </cfRule>
  </conditionalFormatting>
  <conditionalFormatting sqref="E7">
    <cfRule type="expression" dxfId="1066" priority="524">
      <formula>E5&gt;E8</formula>
    </cfRule>
    <cfRule type="expression" dxfId="1065" priority="526">
      <formula>COUNTBLANK(E8)=1</formula>
    </cfRule>
  </conditionalFormatting>
  <conditionalFormatting sqref="E19 E22">
    <cfRule type="expression" dxfId="1064" priority="518">
      <formula>COUNTBLANK(E19)=1</formula>
    </cfRule>
  </conditionalFormatting>
  <conditionalFormatting sqref="E20">
    <cfRule type="expression" dxfId="1063" priority="515">
      <formula>E19&lt;E22</formula>
    </cfRule>
    <cfRule type="expression" dxfId="1062" priority="517">
      <formula>COUNTBLANK(E19)=1</formula>
    </cfRule>
  </conditionalFormatting>
  <conditionalFormatting sqref="E21">
    <cfRule type="expression" dxfId="1061" priority="514">
      <formula>E19&gt;E22</formula>
    </cfRule>
    <cfRule type="expression" dxfId="1060" priority="516">
      <formula>COUNTBLANK(E22)=1</formula>
    </cfRule>
  </conditionalFormatting>
  <conditionalFormatting sqref="F6">
    <cfRule type="expression" dxfId="1059" priority="456">
      <formula>F7&lt;F3</formula>
    </cfRule>
    <cfRule type="expression" dxfId="1058" priority="498">
      <formula>COUNTBLANK(F7)=1</formula>
    </cfRule>
  </conditionalFormatting>
  <conditionalFormatting sqref="H18">
    <cfRule type="expression" dxfId="1057" priority="324">
      <formula>H8&gt;H19</formula>
    </cfRule>
    <cfRule type="expression" dxfId="1056" priority="334">
      <formula>COUNTBLANK(H8)=1</formula>
    </cfRule>
    <cfRule type="expression" dxfId="1055" priority="495">
      <formula>COUNTBLANK(H19)=1</formula>
    </cfRule>
  </conditionalFormatting>
  <conditionalFormatting sqref="I36">
    <cfRule type="expression" dxfId="1054" priority="494">
      <formula>COUNTBLANK(I37)=1</formula>
    </cfRule>
  </conditionalFormatting>
  <conditionalFormatting sqref="G10">
    <cfRule type="expression" dxfId="1053" priority="349">
      <formula>COUNTBLANK(G4)=1</formula>
    </cfRule>
    <cfRule type="expression" dxfId="1052" priority="355">
      <formula>G11&lt;G4</formula>
    </cfRule>
    <cfRule type="expression" dxfId="1051" priority="491">
      <formula>COUNTBLANK(G11)=1</formula>
    </cfRule>
  </conditionalFormatting>
  <conditionalFormatting sqref="G22">
    <cfRule type="expression" dxfId="1050" priority="276">
      <formula>G14&gt;G23</formula>
    </cfRule>
    <cfRule type="expression" dxfId="1049" priority="490">
      <formula>COUNTBLANK(G23)=1</formula>
    </cfRule>
  </conditionalFormatting>
  <conditionalFormatting sqref="F10">
    <cfRule type="expression" dxfId="1048" priority="486">
      <formula>F9&lt;F12</formula>
    </cfRule>
    <cfRule type="expression" dxfId="1047" priority="488">
      <formula>COUNTBLANK(F9)=1</formula>
    </cfRule>
  </conditionalFormatting>
  <conditionalFormatting sqref="F11">
    <cfRule type="expression" dxfId="1046" priority="485">
      <formula>F9&gt;F12</formula>
    </cfRule>
    <cfRule type="expression" dxfId="1045" priority="487">
      <formula>COUNTBLANK(F12)=1</formula>
    </cfRule>
  </conditionalFormatting>
  <conditionalFormatting sqref="E10">
    <cfRule type="expression" dxfId="1044" priority="482">
      <formula>F9&lt;F12</formula>
    </cfRule>
    <cfRule type="expression" dxfId="1043" priority="484">
      <formula>COUNTBLANK(F9)=1</formula>
    </cfRule>
  </conditionalFormatting>
  <conditionalFormatting sqref="E11">
    <cfRule type="expression" dxfId="1042" priority="481">
      <formula>F12&lt;F9</formula>
    </cfRule>
    <cfRule type="expression" dxfId="1041" priority="483">
      <formula>COUNTBLANK(F12)=1</formula>
    </cfRule>
  </conditionalFormatting>
  <conditionalFormatting sqref="F40 F37">
    <cfRule type="expression" dxfId="1040" priority="480">
      <formula>COUNTBLANK(F37)=1</formula>
    </cfRule>
  </conditionalFormatting>
  <conditionalFormatting sqref="F38">
    <cfRule type="expression" dxfId="1039" priority="477">
      <formula>F37&lt;F40</formula>
    </cfRule>
    <cfRule type="expression" dxfId="1038" priority="479">
      <formula>COUNTBLANK(F37)=1</formula>
    </cfRule>
  </conditionalFormatting>
  <conditionalFormatting sqref="F39">
    <cfRule type="expression" dxfId="1037" priority="476">
      <formula>F37&gt;F40</formula>
    </cfRule>
    <cfRule type="expression" dxfId="1036" priority="478">
      <formula>COUNTBLANK(F40)=1</formula>
    </cfRule>
  </conditionalFormatting>
  <conditionalFormatting sqref="E38">
    <cfRule type="expression" dxfId="1035" priority="473">
      <formula>F37&lt;F40</formula>
    </cfRule>
    <cfRule type="expression" dxfId="1034" priority="475">
      <formula>COUNTBLANK(F37)=1</formula>
    </cfRule>
  </conditionalFormatting>
  <conditionalFormatting sqref="E39">
    <cfRule type="expression" dxfId="1033" priority="472">
      <formula>F40&lt;F37</formula>
    </cfRule>
    <cfRule type="expression" dxfId="1032" priority="474">
      <formula>COUNTBLANK(F40)=1</formula>
    </cfRule>
  </conditionalFormatting>
  <conditionalFormatting sqref="F3">
    <cfRule type="expression" dxfId="1031" priority="471">
      <formula>COUNTBLANK(F3)=1</formula>
    </cfRule>
  </conditionalFormatting>
  <conditionalFormatting sqref="F4">
    <cfRule type="expression" dxfId="1030" priority="453">
      <formula>F3&lt;F7</formula>
    </cfRule>
    <cfRule type="expression" dxfId="1029" priority="470">
      <formula>COUNTBLANK(F3)=1</formula>
    </cfRule>
  </conditionalFormatting>
  <conditionalFormatting sqref="E4">
    <cfRule type="expression" dxfId="1028" priority="452">
      <formula>F3&lt;F7</formula>
    </cfRule>
    <cfRule type="expression" dxfId="1027" priority="468">
      <formula>COUNTBLANK(F3)=1</formula>
    </cfRule>
  </conditionalFormatting>
  <conditionalFormatting sqref="F5">
    <cfRule type="expression" dxfId="1026" priority="454">
      <formula>COUNTBLANK(F7)=1</formula>
    </cfRule>
    <cfRule type="expression" dxfId="1025" priority="455">
      <formula>F7&lt;F3</formula>
    </cfRule>
  </conditionalFormatting>
  <conditionalFormatting sqref="E15 E18 F17">
    <cfRule type="expression" dxfId="1024" priority="451">
      <formula>COUNTBLANK(E15)=1</formula>
    </cfRule>
  </conditionalFormatting>
  <conditionalFormatting sqref="E16">
    <cfRule type="expression" dxfId="1023" priority="448">
      <formula>E15&lt;E18</formula>
    </cfRule>
    <cfRule type="expression" dxfId="1022" priority="450">
      <formula>COUNTBLANK(E15)=1</formula>
    </cfRule>
  </conditionalFormatting>
  <conditionalFormatting sqref="E17">
    <cfRule type="expression" dxfId="1021" priority="447">
      <formula>E15&gt;E18</formula>
    </cfRule>
    <cfRule type="expression" dxfId="1020" priority="449">
      <formula>COUNTBLANK(E18)=1</formula>
    </cfRule>
  </conditionalFormatting>
  <conditionalFormatting sqref="F16">
    <cfRule type="expression" dxfId="1019" priority="442">
      <formula>F17&lt;F13</formula>
    </cfRule>
    <cfRule type="expression" dxfId="1018" priority="446">
      <formula>COUNTBLANK(F17)=1</formula>
    </cfRule>
  </conditionalFormatting>
  <conditionalFormatting sqref="F13">
    <cfRule type="expression" dxfId="1017" priority="445">
      <formula>COUNTBLANK(F13)=1</formula>
    </cfRule>
  </conditionalFormatting>
  <conditionalFormatting sqref="F14">
    <cfRule type="expression" dxfId="1016" priority="439">
      <formula>F13&lt;F17</formula>
    </cfRule>
    <cfRule type="expression" dxfId="1015" priority="444">
      <formula>COUNTBLANK(F13)=1</formula>
    </cfRule>
  </conditionalFormatting>
  <conditionalFormatting sqref="E14">
    <cfRule type="expression" dxfId="1014" priority="438">
      <formula>F13&lt;F17</formula>
    </cfRule>
    <cfRule type="expression" dxfId="1013" priority="443">
      <formula>COUNTBLANK(F13)=1</formula>
    </cfRule>
  </conditionalFormatting>
  <conditionalFormatting sqref="F15">
    <cfRule type="expression" dxfId="1012" priority="440">
      <formula>COUNTBLANK(F17)=1</formula>
    </cfRule>
    <cfRule type="expression" dxfId="1011" priority="441">
      <formula>F17&lt;F13</formula>
    </cfRule>
  </conditionalFormatting>
  <conditionalFormatting sqref="E27 E30 F29">
    <cfRule type="expression" dxfId="1010" priority="437">
      <formula>COUNTBLANK(E27)=1</formula>
    </cfRule>
  </conditionalFormatting>
  <conditionalFormatting sqref="E28">
    <cfRule type="expression" dxfId="1009" priority="434">
      <formula>E27&lt;E30</formula>
    </cfRule>
    <cfRule type="expression" dxfId="1008" priority="436">
      <formula>COUNTBLANK(E27)=1</formula>
    </cfRule>
  </conditionalFormatting>
  <conditionalFormatting sqref="E29">
    <cfRule type="expression" dxfId="1007" priority="433">
      <formula>E27&gt;E30</formula>
    </cfRule>
    <cfRule type="expression" dxfId="1006" priority="435">
      <formula>COUNTBLANK(E30)=1</formula>
    </cfRule>
  </conditionalFormatting>
  <conditionalFormatting sqref="F28">
    <cfRule type="expression" dxfId="1005" priority="428">
      <formula>F29&lt;F25</formula>
    </cfRule>
    <cfRule type="expression" dxfId="1004" priority="432">
      <formula>COUNTBLANK(F29)=1</formula>
    </cfRule>
  </conditionalFormatting>
  <conditionalFormatting sqref="F25">
    <cfRule type="expression" dxfId="1003" priority="431">
      <formula>COUNTBLANK(F25)=1</formula>
    </cfRule>
  </conditionalFormatting>
  <conditionalFormatting sqref="F26">
    <cfRule type="expression" dxfId="1002" priority="425">
      <formula>F25&lt;F29</formula>
    </cfRule>
    <cfRule type="expression" dxfId="1001" priority="430">
      <formula>COUNTBLANK(F25)=1</formula>
    </cfRule>
  </conditionalFormatting>
  <conditionalFormatting sqref="E26">
    <cfRule type="expression" dxfId="1000" priority="424">
      <formula>F25&lt;F29</formula>
    </cfRule>
    <cfRule type="expression" dxfId="999" priority="429">
      <formula>COUNTBLANK(F25)=1</formula>
    </cfRule>
  </conditionalFormatting>
  <conditionalFormatting sqref="F27">
    <cfRule type="expression" dxfId="998" priority="426">
      <formula>COUNTBLANK(F29)=1</formula>
    </cfRule>
    <cfRule type="expression" dxfId="997" priority="427">
      <formula>F29&lt;F25</formula>
    </cfRule>
  </conditionalFormatting>
  <conditionalFormatting sqref="F23">
    <cfRule type="expression" dxfId="996" priority="422">
      <formula>F20&gt;F24</formula>
    </cfRule>
    <cfRule type="expression" dxfId="995" priority="423">
      <formula>COUNTBLANK(F24)=1</formula>
    </cfRule>
  </conditionalFormatting>
  <conditionalFormatting sqref="E23">
    <cfRule type="expression" dxfId="994" priority="420">
      <formula>F24&lt;F20</formula>
    </cfRule>
    <cfRule type="expression" dxfId="993" priority="421">
      <formula>COUNTBLANK(F24)=1</formula>
    </cfRule>
  </conditionalFormatting>
  <conditionalFormatting sqref="G4">
    <cfRule type="expression" dxfId="992" priority="411">
      <formula>COUNTBLANK(G4)=1</formula>
    </cfRule>
  </conditionalFormatting>
  <conditionalFormatting sqref="G14">
    <cfRule type="expression" dxfId="991" priority="410">
      <formula>COUNTBLANK(G14)=1</formula>
    </cfRule>
  </conditionalFormatting>
  <conditionalFormatting sqref="G26">
    <cfRule type="expression" dxfId="990" priority="409">
      <formula>COUNTBLANK(G26)=1</formula>
    </cfRule>
  </conditionalFormatting>
  <conditionalFormatting sqref="G38">
    <cfRule type="expression" dxfId="989" priority="408">
      <formula>COUNTBLANK(G38)=1</formula>
    </cfRule>
  </conditionalFormatting>
  <conditionalFormatting sqref="F20">
    <cfRule type="expression" dxfId="988" priority="405">
      <formula>COUNTBLANK(F20)=1</formula>
    </cfRule>
  </conditionalFormatting>
  <conditionalFormatting sqref="H30">
    <cfRule type="expression" dxfId="987" priority="404">
      <formula>COUNTBLANK(H30)=1</formula>
    </cfRule>
  </conditionalFormatting>
  <conditionalFormatting sqref="H8">
    <cfRule type="expression" dxfId="986" priority="403">
      <formula>COUNTBLANK(H8)=1</formula>
    </cfRule>
  </conditionalFormatting>
  <conditionalFormatting sqref="I12">
    <cfRule type="expression" dxfId="985" priority="402">
      <formula>COUNTBLANK(I12)=1</formula>
    </cfRule>
  </conditionalFormatting>
  <conditionalFormatting sqref="F21">
    <cfRule type="expression" dxfId="984" priority="398">
      <formula>F20&lt;F24</formula>
    </cfRule>
    <cfRule type="expression" dxfId="983" priority="399">
      <formula>COUNTBLANK(F20)=1</formula>
    </cfRule>
  </conditionalFormatting>
  <conditionalFormatting sqref="F22">
    <cfRule type="expression" dxfId="982" priority="392">
      <formula>COUNTBLANK(F20)=1</formula>
    </cfRule>
    <cfRule type="expression" dxfId="981" priority="393">
      <formula>F20&lt;F24</formula>
    </cfRule>
  </conditionalFormatting>
  <conditionalFormatting sqref="F36 F32">
    <cfRule type="expression" dxfId="980" priority="391">
      <formula>COUNTBLANK(F32)=1</formula>
    </cfRule>
  </conditionalFormatting>
  <conditionalFormatting sqref="E31 E34">
    <cfRule type="expression" dxfId="979" priority="390">
      <formula>COUNTBLANK(E31)=1</formula>
    </cfRule>
  </conditionalFormatting>
  <conditionalFormatting sqref="E32">
    <cfRule type="expression" dxfId="978" priority="387">
      <formula>E31&lt;E34</formula>
    </cfRule>
    <cfRule type="expression" dxfId="977" priority="389">
      <formula>COUNTBLANK(E31)=1</formula>
    </cfRule>
  </conditionalFormatting>
  <conditionalFormatting sqref="E33">
    <cfRule type="expression" dxfId="976" priority="386">
      <formula>E31&gt;E34</formula>
    </cfRule>
    <cfRule type="expression" dxfId="975" priority="388">
      <formula>COUNTBLANK(E34)=1</formula>
    </cfRule>
  </conditionalFormatting>
  <conditionalFormatting sqref="F35">
    <cfRule type="expression" dxfId="974" priority="384">
      <formula>F32&gt;F36</formula>
    </cfRule>
    <cfRule type="expression" dxfId="973" priority="385">
      <formula>COUNTBLANK(F36)=1</formula>
    </cfRule>
  </conditionalFormatting>
  <conditionalFormatting sqref="E35">
    <cfRule type="expression" dxfId="972" priority="382">
      <formula>F36&lt;F32</formula>
    </cfRule>
    <cfRule type="expression" dxfId="971" priority="383">
      <formula>COUNTBLANK(F36)=1</formula>
    </cfRule>
  </conditionalFormatting>
  <conditionalFormatting sqref="F32">
    <cfRule type="expression" dxfId="970" priority="381">
      <formula>COUNTBLANK(F32)=1</formula>
    </cfRule>
  </conditionalFormatting>
  <conditionalFormatting sqref="F33">
    <cfRule type="expression" dxfId="969" priority="379">
      <formula>F32&lt;F36</formula>
    </cfRule>
    <cfRule type="expression" dxfId="968" priority="380">
      <formula>COUNTBLANK(F32)=1</formula>
    </cfRule>
  </conditionalFormatting>
  <conditionalFormatting sqref="F34">
    <cfRule type="expression" dxfId="967" priority="377">
      <formula>COUNTBLANK(F32)=1</formula>
    </cfRule>
    <cfRule type="expression" dxfId="966" priority="378">
      <formula>F32&lt;F36</formula>
    </cfRule>
  </conditionalFormatting>
  <conditionalFormatting sqref="F46 F42">
    <cfRule type="expression" dxfId="965" priority="376">
      <formula>COUNTBLANK(F42)=1</formula>
    </cfRule>
  </conditionalFormatting>
  <conditionalFormatting sqref="E41 E44">
    <cfRule type="expression" dxfId="964" priority="375">
      <formula>COUNTBLANK(E41)=1</formula>
    </cfRule>
  </conditionalFormatting>
  <conditionalFormatting sqref="E42">
    <cfRule type="expression" dxfId="963" priority="372">
      <formula>E41&lt;E44</formula>
    </cfRule>
    <cfRule type="expression" dxfId="962" priority="374">
      <formula>COUNTBLANK(E41)=1</formula>
    </cfRule>
  </conditionalFormatting>
  <conditionalFormatting sqref="E43">
    <cfRule type="expression" dxfId="961" priority="371">
      <formula>E41&gt;E44</formula>
    </cfRule>
    <cfRule type="expression" dxfId="960" priority="373">
      <formula>COUNTBLANK(E44)=1</formula>
    </cfRule>
  </conditionalFormatting>
  <conditionalFormatting sqref="F45">
    <cfRule type="expression" dxfId="959" priority="369">
      <formula>F42&gt;F46</formula>
    </cfRule>
    <cfRule type="expression" dxfId="958" priority="370">
      <formula>COUNTBLANK(F46)=1</formula>
    </cfRule>
  </conditionalFormatting>
  <conditionalFormatting sqref="E45">
    <cfRule type="expression" dxfId="957" priority="367">
      <formula>F46&lt;F42</formula>
    </cfRule>
    <cfRule type="expression" dxfId="956" priority="368">
      <formula>COUNTBLANK(F46)=1</formula>
    </cfRule>
  </conditionalFormatting>
  <conditionalFormatting sqref="F42">
    <cfRule type="expression" dxfId="955" priority="366">
      <formula>COUNTBLANK(F42)=1</formula>
    </cfRule>
  </conditionalFormatting>
  <conditionalFormatting sqref="F43">
    <cfRule type="expression" dxfId="954" priority="364">
      <formula>F42&lt;F46</formula>
    </cfRule>
    <cfRule type="expression" dxfId="953" priority="365">
      <formula>COUNTBLANK(F42)=1</formula>
    </cfRule>
  </conditionalFormatting>
  <conditionalFormatting sqref="F44">
    <cfRule type="expression" dxfId="952" priority="362">
      <formula>COUNTBLANK(F42)=1</formula>
    </cfRule>
    <cfRule type="expression" dxfId="951" priority="363">
      <formula>F42&lt;F46</formula>
    </cfRule>
  </conditionalFormatting>
  <conditionalFormatting sqref="G5">
    <cfRule type="expression" dxfId="950" priority="360">
      <formula>G4&lt;G11</formula>
    </cfRule>
    <cfRule type="expression" dxfId="949" priority="361">
      <formula>COUNTBLANK(G4)=1</formula>
    </cfRule>
  </conditionalFormatting>
  <conditionalFormatting sqref="G6">
    <cfRule type="expression" dxfId="948" priority="353">
      <formula>COUNTBLANK(G4)=1</formula>
    </cfRule>
    <cfRule type="expression" dxfId="947" priority="359">
      <formula>G4&lt;G11</formula>
    </cfRule>
  </conditionalFormatting>
  <conditionalFormatting sqref="G7">
    <cfRule type="expression" dxfId="946" priority="352">
      <formula>COUNTBLANK(G4)=1</formula>
    </cfRule>
    <cfRule type="expression" dxfId="945" priority="358">
      <formula>G4&lt;G11</formula>
    </cfRule>
  </conditionalFormatting>
  <conditionalFormatting sqref="G8">
    <cfRule type="expression" dxfId="944" priority="351">
      <formula>COUNTBLANK(G4)=1</formula>
    </cfRule>
    <cfRule type="expression" dxfId="943" priority="357">
      <formula>G4&lt;G11</formula>
    </cfRule>
  </conditionalFormatting>
  <conditionalFormatting sqref="G9">
    <cfRule type="expression" dxfId="942" priority="350">
      <formula>COUNTBLANK(G4)=1</formula>
    </cfRule>
    <cfRule type="expression" dxfId="941" priority="356">
      <formula>G11&lt;G4</formula>
    </cfRule>
  </conditionalFormatting>
  <conditionalFormatting sqref="G19:G22">
    <cfRule type="expression" dxfId="940" priority="354">
      <formula>COUNTBLANK($G$14)=1</formula>
    </cfRule>
  </conditionalFormatting>
  <conditionalFormatting sqref="H9">
    <cfRule type="expression" dxfId="939" priority="333">
      <formula>H8&lt;H19</formula>
    </cfRule>
    <cfRule type="expression" dxfId="938" priority="348">
      <formula>COUNTBLANK(H8)=1</formula>
    </cfRule>
  </conditionalFormatting>
  <conditionalFormatting sqref="H10">
    <cfRule type="expression" dxfId="937" priority="332">
      <formula>H8&lt;H19</formula>
    </cfRule>
    <cfRule type="expression" dxfId="936" priority="342">
      <formula>COUNTBLANK(H8)=1</formula>
    </cfRule>
  </conditionalFormatting>
  <conditionalFormatting sqref="H11">
    <cfRule type="expression" dxfId="935" priority="331">
      <formula>H8&lt;H19</formula>
    </cfRule>
    <cfRule type="expression" dxfId="934" priority="341">
      <formula>COUNTBLANK(H8)=1</formula>
    </cfRule>
  </conditionalFormatting>
  <conditionalFormatting sqref="H12">
    <cfRule type="expression" dxfId="933" priority="330">
      <formula>H8&lt;H19</formula>
    </cfRule>
    <cfRule type="expression" dxfId="932" priority="340">
      <formula>COUNTBLANK(H8)=1</formula>
    </cfRule>
  </conditionalFormatting>
  <conditionalFormatting sqref="H13">
    <cfRule type="expression" dxfId="931" priority="329">
      <formula>H8&gt;H19</formula>
    </cfRule>
    <cfRule type="expression" dxfId="930" priority="339">
      <formula>COUNTBLANK(H8)=1</formula>
    </cfRule>
  </conditionalFormatting>
  <conditionalFormatting sqref="H14">
    <cfRule type="expression" dxfId="929" priority="328">
      <formula>H8&gt;H19</formula>
    </cfRule>
    <cfRule type="expression" dxfId="928" priority="338">
      <formula>COUNTBLANK(H8)=1</formula>
    </cfRule>
  </conditionalFormatting>
  <conditionalFormatting sqref="H15">
    <cfRule type="expression" dxfId="927" priority="327">
      <formula>H8&gt;H19</formula>
    </cfRule>
    <cfRule type="expression" dxfId="926" priority="337">
      <formula>COUNTBLANK(H8)=1</formula>
    </cfRule>
  </conditionalFormatting>
  <conditionalFormatting sqref="H16">
    <cfRule type="expression" dxfId="925" priority="326">
      <formula>H8&gt;H19</formula>
    </cfRule>
    <cfRule type="expression" dxfId="924" priority="336">
      <formula>COUNTBLANK(H8)=1</formula>
    </cfRule>
  </conditionalFormatting>
  <conditionalFormatting sqref="H17">
    <cfRule type="expression" dxfId="923" priority="325">
      <formula>H8&gt;H19</formula>
    </cfRule>
    <cfRule type="expression" dxfId="922" priority="335">
      <formula>COUNTBLANK(H8)=1</formula>
    </cfRule>
  </conditionalFormatting>
  <conditionalFormatting sqref="H40">
    <cfRule type="expression" dxfId="921" priority="303">
      <formula>H30&gt;H41</formula>
    </cfRule>
    <cfRule type="expression" dxfId="920" priority="313">
      <formula>COUNTBLANK(H30)=1</formula>
    </cfRule>
    <cfRule type="expression" dxfId="919" priority="323">
      <formula>COUNTBLANK(H41)=1</formula>
    </cfRule>
  </conditionalFormatting>
  <conditionalFormatting sqref="H31">
    <cfRule type="expression" dxfId="918" priority="312">
      <formula>H30&lt;H41</formula>
    </cfRule>
    <cfRule type="expression" dxfId="917" priority="322">
      <formula>COUNTBLANK(H30)=1</formula>
    </cfRule>
  </conditionalFormatting>
  <conditionalFormatting sqref="H32">
    <cfRule type="expression" dxfId="916" priority="311">
      <formula>H30&lt;H41</formula>
    </cfRule>
    <cfRule type="expression" dxfId="915" priority="321">
      <formula>COUNTBLANK(H30)=1</formula>
    </cfRule>
  </conditionalFormatting>
  <conditionalFormatting sqref="H33">
    <cfRule type="expression" dxfId="914" priority="310">
      <formula>H30&lt;H41</formula>
    </cfRule>
    <cfRule type="expression" dxfId="913" priority="320">
      <formula>COUNTBLANK(H30)=1</formula>
    </cfRule>
  </conditionalFormatting>
  <conditionalFormatting sqref="H34">
    <cfRule type="expression" dxfId="912" priority="309">
      <formula>H30&lt;H41</formula>
    </cfRule>
    <cfRule type="expression" dxfId="911" priority="319">
      <formula>COUNTBLANK(H30)=1</formula>
    </cfRule>
  </conditionalFormatting>
  <conditionalFormatting sqref="H35">
    <cfRule type="expression" dxfId="910" priority="308">
      <formula>H30&lt;H41</formula>
    </cfRule>
    <cfRule type="expression" dxfId="909" priority="318">
      <formula>COUNTBLANK(H30)=1</formula>
    </cfRule>
  </conditionalFormatting>
  <conditionalFormatting sqref="H36">
    <cfRule type="expression" dxfId="908" priority="307">
      <formula>H30&lt;H41</formula>
    </cfRule>
    <cfRule type="expression" dxfId="907" priority="317">
      <formula>COUNTBLANK(H30)=1</formula>
    </cfRule>
  </conditionalFormatting>
  <conditionalFormatting sqref="H37">
    <cfRule type="expression" dxfId="906" priority="306">
      <formula>H30&gt;H41</formula>
    </cfRule>
    <cfRule type="expression" dxfId="905" priority="316">
      <formula>COUNTBLANK(H30)=1</formula>
    </cfRule>
  </conditionalFormatting>
  <conditionalFormatting sqref="H38">
    <cfRule type="expression" dxfId="904" priority="305">
      <formula>H30&gt;H41</formula>
    </cfRule>
    <cfRule type="expression" dxfId="903" priority="315">
      <formula>COUNTBLANK(H30)=1</formula>
    </cfRule>
  </conditionalFormatting>
  <conditionalFormatting sqref="H39">
    <cfRule type="expression" dxfId="902" priority="304">
      <formula>H30&gt;H41</formula>
    </cfRule>
    <cfRule type="expression" dxfId="901" priority="314">
      <formula>COUNTBLANK(H30)=1</formula>
    </cfRule>
  </conditionalFormatting>
  <conditionalFormatting sqref="G44">
    <cfRule type="expression" dxfId="900" priority="288">
      <formula>COUNTBLANK(G38)=1</formula>
    </cfRule>
    <cfRule type="expression" dxfId="899" priority="293">
      <formula>G45&lt;G38</formula>
    </cfRule>
    <cfRule type="expression" dxfId="898" priority="300">
      <formula>COUNTBLANK(G45)=1</formula>
    </cfRule>
  </conditionalFormatting>
  <conditionalFormatting sqref="G39">
    <cfRule type="expression" dxfId="897" priority="298">
      <formula>G38&lt;G45</formula>
    </cfRule>
    <cfRule type="expression" dxfId="896" priority="299">
      <formula>COUNTBLANK(G38)=1</formula>
    </cfRule>
  </conditionalFormatting>
  <conditionalFormatting sqref="G40">
    <cfRule type="expression" dxfId="895" priority="292">
      <formula>COUNTBLANK(G38)=1</formula>
    </cfRule>
    <cfRule type="expression" dxfId="894" priority="297">
      <formula>G38&lt;G45</formula>
    </cfRule>
  </conditionalFormatting>
  <conditionalFormatting sqref="G41">
    <cfRule type="expression" dxfId="893" priority="291">
      <formula>COUNTBLANK(G38)=1</formula>
    </cfRule>
    <cfRule type="expression" dxfId="892" priority="296">
      <formula>G38&gt;G45</formula>
    </cfRule>
  </conditionalFormatting>
  <conditionalFormatting sqref="G42">
    <cfRule type="expression" dxfId="891" priority="290">
      <formula>COUNTBLANK(G38)=1</formula>
    </cfRule>
    <cfRule type="expression" dxfId="890" priority="295">
      <formula>G38&gt;G45</formula>
    </cfRule>
  </conditionalFormatting>
  <conditionalFormatting sqref="G43">
    <cfRule type="expression" dxfId="889" priority="289">
      <formula>COUNTBLANK(G38)=1</formula>
    </cfRule>
    <cfRule type="expression" dxfId="888" priority="294">
      <formula>G45&lt;G38</formula>
    </cfRule>
  </conditionalFormatting>
  <conditionalFormatting sqref="G15">
    <cfRule type="expression" dxfId="887" priority="283">
      <formula>G14&lt;G23</formula>
    </cfRule>
    <cfRule type="expression" dxfId="886" priority="287">
      <formula>COUNTBLANK(G14)=1</formula>
    </cfRule>
  </conditionalFormatting>
  <conditionalFormatting sqref="G16">
    <cfRule type="expression" dxfId="885" priority="282">
      <formula>G14&lt;G23</formula>
    </cfRule>
    <cfRule type="expression" dxfId="884" priority="286">
      <formula>COUNTBLANK(G14)=1</formula>
    </cfRule>
  </conditionalFormatting>
  <conditionalFormatting sqref="G17">
    <cfRule type="expression" dxfId="883" priority="281">
      <formula>G14&lt;G23</formula>
    </cfRule>
    <cfRule type="expression" dxfId="882" priority="285">
      <formula>COUNTBLANK(G14)=1</formula>
    </cfRule>
  </conditionalFormatting>
  <conditionalFormatting sqref="G18">
    <cfRule type="expression" dxfId="881" priority="280">
      <formula>G14&lt;G23</formula>
    </cfRule>
    <cfRule type="expression" dxfId="880" priority="284">
      <formula>COUNTBLANK(G14)=1</formula>
    </cfRule>
  </conditionalFormatting>
  <conditionalFormatting sqref="G19">
    <cfRule type="expression" dxfId="879" priority="279">
      <formula>G14&gt;G23</formula>
    </cfRule>
  </conditionalFormatting>
  <conditionalFormatting sqref="G20">
    <cfRule type="expression" dxfId="878" priority="278">
      <formula>G14&gt;G23</formula>
    </cfRule>
  </conditionalFormatting>
  <conditionalFormatting sqref="G21">
    <cfRule type="expression" dxfId="877" priority="277">
      <formula>G14&gt;G23</formula>
    </cfRule>
  </conditionalFormatting>
  <conditionalFormatting sqref="G34">
    <cfRule type="expression" dxfId="876" priority="262">
      <formula>G26&gt;G35</formula>
    </cfRule>
    <cfRule type="expression" dxfId="875" priority="275">
      <formula>COUNTBLANK(G35)=1</formula>
    </cfRule>
  </conditionalFormatting>
  <conditionalFormatting sqref="G31:G34">
    <cfRule type="expression" dxfId="874" priority="274">
      <formula>COUNTBLANK($G$14)=1</formula>
    </cfRule>
  </conditionalFormatting>
  <conditionalFormatting sqref="G27">
    <cfRule type="expression" dxfId="873" priority="269">
      <formula>G26&lt;G35</formula>
    </cfRule>
    <cfRule type="expression" dxfId="872" priority="273">
      <formula>COUNTBLANK(G26)=1</formula>
    </cfRule>
  </conditionalFormatting>
  <conditionalFormatting sqref="G28">
    <cfRule type="expression" dxfId="871" priority="268">
      <formula>G26&lt;G35</formula>
    </cfRule>
    <cfRule type="expression" dxfId="870" priority="272">
      <formula>COUNTBLANK(G26)=1</formula>
    </cfRule>
  </conditionalFormatting>
  <conditionalFormatting sqref="G29">
    <cfRule type="expression" dxfId="869" priority="267">
      <formula>G26&lt;G35</formula>
    </cfRule>
    <cfRule type="expression" dxfId="868" priority="271">
      <formula>COUNTBLANK(G26)=1</formula>
    </cfRule>
  </conditionalFormatting>
  <conditionalFormatting sqref="G30">
    <cfRule type="expression" dxfId="867" priority="266">
      <formula>G26&lt;G35</formula>
    </cfRule>
    <cfRule type="expression" dxfId="866" priority="270">
      <formula>COUNTBLANK(G26)=1</formula>
    </cfRule>
  </conditionalFormatting>
  <conditionalFormatting sqref="G31">
    <cfRule type="expression" dxfId="865" priority="265">
      <formula>G26&gt;G35</formula>
    </cfRule>
  </conditionalFormatting>
  <conditionalFormatting sqref="G32">
    <cfRule type="expression" dxfId="864" priority="264">
      <formula>G26&gt;G35</formula>
    </cfRule>
  </conditionalFormatting>
  <conditionalFormatting sqref="G33">
    <cfRule type="expression" dxfId="863" priority="263">
      <formula>G26&gt;G35</formula>
    </cfRule>
  </conditionalFormatting>
  <conditionalFormatting sqref="I13:I36">
    <cfRule type="expression" dxfId="862" priority="261">
      <formula>COUNTBLANK($I$12)=1</formula>
    </cfRule>
  </conditionalFormatting>
  <conditionalFormatting sqref="I13:I24">
    <cfRule type="expression" dxfId="861" priority="238">
      <formula>I13&lt;I25</formula>
    </cfRule>
  </conditionalFormatting>
  <conditionalFormatting sqref="I25:I36">
    <cfRule type="cellIs" dxfId="860" priority="237" operator="lessThan">
      <formula>$I$13</formula>
    </cfRule>
  </conditionalFormatting>
  <conditionalFormatting sqref="L36">
    <cfRule type="expression" dxfId="859" priority="236">
      <formula>COUNTBLANK(L37)=1</formula>
    </cfRule>
  </conditionalFormatting>
  <conditionalFormatting sqref="L13:L36">
    <cfRule type="expression" dxfId="858" priority="235">
      <formula>COUNTBLANK($L$12)=1</formula>
    </cfRule>
  </conditionalFormatting>
  <conditionalFormatting sqref="L13:L24">
    <cfRule type="expression" dxfId="857" priority="234">
      <formula>L13&lt;L25</formula>
    </cfRule>
  </conditionalFormatting>
  <conditionalFormatting sqref="L25:L36">
    <cfRule type="cellIs" dxfId="856" priority="233" operator="lessThan">
      <formula>$L$12</formula>
    </cfRule>
  </conditionalFormatting>
  <conditionalFormatting sqref="L12">
    <cfRule type="expression" dxfId="855" priority="232">
      <formula>COUNTBLANK(L12)=1</formula>
    </cfRule>
  </conditionalFormatting>
  <conditionalFormatting sqref="M18">
    <cfRule type="expression" dxfId="854" priority="211">
      <formula>M8&gt;M19</formula>
    </cfRule>
    <cfRule type="expression" dxfId="853" priority="221">
      <formula>COUNTBLANK(M8)=1</formula>
    </cfRule>
    <cfRule type="expression" dxfId="852" priority="231">
      <formula>COUNTBLANK(M19)=1</formula>
    </cfRule>
  </conditionalFormatting>
  <conditionalFormatting sqref="M9">
    <cfRule type="expression" dxfId="851" priority="220">
      <formula>M8&lt;M19</formula>
    </cfRule>
    <cfRule type="expression" dxfId="850" priority="230">
      <formula>COUNTBLANK(M8)=1</formula>
    </cfRule>
  </conditionalFormatting>
  <conditionalFormatting sqref="M10">
    <cfRule type="expression" dxfId="849" priority="219">
      <formula>M8&lt;M19</formula>
    </cfRule>
    <cfRule type="expression" dxfId="848" priority="229">
      <formula>COUNTBLANK(M8)=1</formula>
    </cfRule>
  </conditionalFormatting>
  <conditionalFormatting sqref="M11">
    <cfRule type="expression" dxfId="847" priority="218">
      <formula>M8&lt;M19</formula>
    </cfRule>
    <cfRule type="expression" dxfId="846" priority="228">
      <formula>COUNTBLANK(M8)=1</formula>
    </cfRule>
  </conditionalFormatting>
  <conditionalFormatting sqref="M12">
    <cfRule type="expression" dxfId="845" priority="217">
      <formula>M8&lt;M19</formula>
    </cfRule>
    <cfRule type="expression" dxfId="844" priority="227">
      <formula>COUNTBLANK(M8)=1</formula>
    </cfRule>
  </conditionalFormatting>
  <conditionalFormatting sqref="M13">
    <cfRule type="expression" dxfId="843" priority="216">
      <formula>M8&gt;M19</formula>
    </cfRule>
    <cfRule type="expression" dxfId="842" priority="226">
      <formula>COUNTBLANK(M8)=1</formula>
    </cfRule>
  </conditionalFormatting>
  <conditionalFormatting sqref="M14">
    <cfRule type="expression" dxfId="841" priority="215">
      <formula>M8&gt;M19</formula>
    </cfRule>
    <cfRule type="expression" dxfId="840" priority="225">
      <formula>COUNTBLANK(M8)=1</formula>
    </cfRule>
  </conditionalFormatting>
  <conditionalFormatting sqref="M15">
    <cfRule type="expression" dxfId="839" priority="214">
      <formula>M8&gt;M19</formula>
    </cfRule>
    <cfRule type="expression" dxfId="838" priority="224">
      <formula>COUNTBLANK(M8)=1</formula>
    </cfRule>
  </conditionalFormatting>
  <conditionalFormatting sqref="M16">
    <cfRule type="expression" dxfId="837" priority="213">
      <formula>M8&gt;M19</formula>
    </cfRule>
    <cfRule type="expression" dxfId="836" priority="223">
      <formula>COUNTBLANK(M8)=1</formula>
    </cfRule>
  </conditionalFormatting>
  <conditionalFormatting sqref="M17">
    <cfRule type="expression" dxfId="835" priority="212">
      <formula>M8&gt;M19</formula>
    </cfRule>
    <cfRule type="expression" dxfId="834" priority="222">
      <formula>COUNTBLANK(M8)=1</formula>
    </cfRule>
  </conditionalFormatting>
  <conditionalFormatting sqref="M8">
    <cfRule type="expression" dxfId="833" priority="210">
      <formula>COUNTBLANK(M8)=1</formula>
    </cfRule>
  </conditionalFormatting>
  <conditionalFormatting sqref="N4">
    <cfRule type="expression" dxfId="832" priority="209">
      <formula>COUNTBLANK(N4)=1</formula>
    </cfRule>
  </conditionalFormatting>
  <conditionalFormatting sqref="N14">
    <cfRule type="expression" dxfId="831" priority="208">
      <formula>COUNTBLANK(N14)=1</formula>
    </cfRule>
  </conditionalFormatting>
  <conditionalFormatting sqref="N26">
    <cfRule type="expression" dxfId="830" priority="207">
      <formula>COUNTBLANK(N26)=1</formula>
    </cfRule>
  </conditionalFormatting>
  <conditionalFormatting sqref="N38">
    <cfRule type="expression" dxfId="829" priority="205">
      <formula>COUNTBLANK(N38)=1</formula>
    </cfRule>
  </conditionalFormatting>
  <conditionalFormatting sqref="O20">
    <cfRule type="expression" dxfId="828" priority="203">
      <formula>COUNTBLANK(O20)=1</formula>
    </cfRule>
  </conditionalFormatting>
  <conditionalFormatting sqref="O20">
    <cfRule type="expression" dxfId="827" priority="202">
      <formula>COUNTBLANK(O20)=1</formula>
    </cfRule>
  </conditionalFormatting>
  <conditionalFormatting sqref="N26">
    <cfRule type="expression" dxfId="826" priority="201">
      <formula>COUNTBLANK(N26)=1</formula>
    </cfRule>
  </conditionalFormatting>
  <conditionalFormatting sqref="N38">
    <cfRule type="expression" dxfId="825" priority="199">
      <formula>COUNTBLANK(N38)=1</formula>
    </cfRule>
  </conditionalFormatting>
  <conditionalFormatting sqref="N4">
    <cfRule type="expression" dxfId="824" priority="198">
      <formula>COUNTBLANK(N4)=1</formula>
    </cfRule>
  </conditionalFormatting>
  <conditionalFormatting sqref="M30">
    <cfRule type="expression" dxfId="823" priority="197">
      <formula>COUNTBLANK(M30)=1</formula>
    </cfRule>
  </conditionalFormatting>
  <conditionalFormatting sqref="M40">
    <cfRule type="expression" dxfId="822" priority="176">
      <formula>M30&gt;M41</formula>
    </cfRule>
    <cfRule type="expression" dxfId="821" priority="186">
      <formula>COUNTBLANK(M30)=1</formula>
    </cfRule>
    <cfRule type="expression" dxfId="820" priority="196">
      <formula>COUNTBLANK(M41)=1</formula>
    </cfRule>
  </conditionalFormatting>
  <conditionalFormatting sqref="M31">
    <cfRule type="expression" dxfId="819" priority="185">
      <formula>M30&lt;M41</formula>
    </cfRule>
    <cfRule type="expression" dxfId="818" priority="195">
      <formula>COUNTBLANK(M30)=1</formula>
    </cfRule>
  </conditionalFormatting>
  <conditionalFormatting sqref="M32">
    <cfRule type="expression" dxfId="817" priority="184">
      <formula>M30&lt;M41</formula>
    </cfRule>
    <cfRule type="expression" dxfId="816" priority="194">
      <formula>COUNTBLANK(M30)=1</formula>
    </cfRule>
  </conditionalFormatting>
  <conditionalFormatting sqref="M33">
    <cfRule type="expression" dxfId="815" priority="183">
      <formula>M30&lt;M41</formula>
    </cfRule>
    <cfRule type="expression" dxfId="814" priority="193">
      <formula>COUNTBLANK(M30)=1</formula>
    </cfRule>
  </conditionalFormatting>
  <conditionalFormatting sqref="M34">
    <cfRule type="expression" dxfId="813" priority="182">
      <formula>M30&lt;M41</formula>
    </cfRule>
    <cfRule type="expression" dxfId="812" priority="192">
      <formula>COUNTBLANK(M30)=1</formula>
    </cfRule>
  </conditionalFormatting>
  <conditionalFormatting sqref="M35">
    <cfRule type="expression" dxfId="811" priority="181">
      <formula>M30&lt;M41</formula>
    </cfRule>
    <cfRule type="expression" dxfId="810" priority="191">
      <formula>COUNTBLANK(M30)=1</formula>
    </cfRule>
  </conditionalFormatting>
  <conditionalFormatting sqref="M36">
    <cfRule type="expression" dxfId="809" priority="180">
      <formula>M30&lt;M41</formula>
    </cfRule>
    <cfRule type="expression" dxfId="808" priority="190">
      <formula>COUNTBLANK(M30)=1</formula>
    </cfRule>
  </conditionalFormatting>
  <conditionalFormatting sqref="M37">
    <cfRule type="expression" dxfId="807" priority="179">
      <formula>M30&gt;M41</formula>
    </cfRule>
    <cfRule type="expression" dxfId="806" priority="189">
      <formula>COUNTBLANK(M30)=1</formula>
    </cfRule>
  </conditionalFormatting>
  <conditionalFormatting sqref="M38">
    <cfRule type="expression" dxfId="805" priority="178">
      <formula>M30&gt;M41</formula>
    </cfRule>
    <cfRule type="expression" dxfId="804" priority="188">
      <formula>COUNTBLANK(M30)=1</formula>
    </cfRule>
  </conditionalFormatting>
  <conditionalFormatting sqref="M39">
    <cfRule type="expression" dxfId="803" priority="177">
      <formula>M30&gt;M41</formula>
    </cfRule>
    <cfRule type="expression" dxfId="802" priority="187">
      <formula>COUNTBLANK(M30)=1</formula>
    </cfRule>
  </conditionalFormatting>
  <conditionalFormatting sqref="M30">
    <cfRule type="expression" dxfId="801" priority="175">
      <formula>COUNTBLANK(M30)=1</formula>
    </cfRule>
  </conditionalFormatting>
  <conditionalFormatting sqref="N10">
    <cfRule type="expression" dxfId="800" priority="162">
      <formula>COUNTBLANK(N4)=1</formula>
    </cfRule>
    <cfRule type="expression" dxfId="799" priority="167">
      <formula>N11&lt;N4</formula>
    </cfRule>
    <cfRule type="expression" dxfId="798" priority="174">
      <formula>COUNTBLANK(N11)=1</formula>
    </cfRule>
  </conditionalFormatting>
  <conditionalFormatting sqref="N5">
    <cfRule type="expression" dxfId="797" priority="172">
      <formula>N4&lt;N11</formula>
    </cfRule>
    <cfRule type="expression" dxfId="796" priority="173">
      <formula>COUNTBLANK(N4)=1</formula>
    </cfRule>
  </conditionalFormatting>
  <conditionalFormatting sqref="N6">
    <cfRule type="expression" dxfId="795" priority="166">
      <formula>COUNTBLANK(N4)=1</formula>
    </cfRule>
    <cfRule type="expression" dxfId="794" priority="171">
      <formula>N4&lt;N11</formula>
    </cfRule>
  </conditionalFormatting>
  <conditionalFormatting sqref="N7">
    <cfRule type="expression" dxfId="793" priority="165">
      <formula>COUNTBLANK(N4)=1</formula>
    </cfRule>
    <cfRule type="expression" dxfId="792" priority="170">
      <formula>N4&lt;N11</formula>
    </cfRule>
  </conditionalFormatting>
  <conditionalFormatting sqref="N8">
    <cfRule type="expression" dxfId="791" priority="164">
      <formula>COUNTBLANK(N4)=1</formula>
    </cfRule>
    <cfRule type="expression" dxfId="790" priority="169">
      <formula>N4&lt;N11</formula>
    </cfRule>
  </conditionalFormatting>
  <conditionalFormatting sqref="N9">
    <cfRule type="expression" dxfId="789" priority="163">
      <formula>COUNTBLANK(N4)=1</formula>
    </cfRule>
    <cfRule type="expression" dxfId="788" priority="168">
      <formula>N11&lt;N4</formula>
    </cfRule>
  </conditionalFormatting>
  <conditionalFormatting sqref="N22">
    <cfRule type="expression" dxfId="787" priority="148">
      <formula>N14&gt;N23</formula>
    </cfRule>
    <cfRule type="expression" dxfId="786" priority="161">
      <formula>COUNTBLANK(N23)=1</formula>
    </cfRule>
  </conditionalFormatting>
  <conditionalFormatting sqref="N19:N22">
    <cfRule type="expression" dxfId="785" priority="160">
      <formula>COUNTBLANK($N$14)=1</formula>
    </cfRule>
  </conditionalFormatting>
  <conditionalFormatting sqref="N15">
    <cfRule type="expression" dxfId="784" priority="155">
      <formula>N14&lt;N23</formula>
    </cfRule>
    <cfRule type="expression" dxfId="783" priority="159">
      <formula>COUNTBLANK(N14)=1</formula>
    </cfRule>
  </conditionalFormatting>
  <conditionalFormatting sqref="N16">
    <cfRule type="expression" dxfId="782" priority="154">
      <formula>N14&lt;N23</formula>
    </cfRule>
    <cfRule type="expression" dxfId="781" priority="158">
      <formula>COUNTBLANK(N14)=1</formula>
    </cfRule>
  </conditionalFormatting>
  <conditionalFormatting sqref="N17">
    <cfRule type="expression" dxfId="780" priority="153">
      <formula>N14&lt;N23</formula>
    </cfRule>
    <cfRule type="expression" dxfId="779" priority="157">
      <formula>COUNTBLANK(N14)=1</formula>
    </cfRule>
  </conditionalFormatting>
  <conditionalFormatting sqref="N18">
    <cfRule type="expression" dxfId="778" priority="152">
      <formula>N14&lt;N23</formula>
    </cfRule>
    <cfRule type="expression" dxfId="777" priority="156">
      <formula>COUNTBLANK(N14)=1</formula>
    </cfRule>
  </conditionalFormatting>
  <conditionalFormatting sqref="N19">
    <cfRule type="expression" dxfId="776" priority="151">
      <formula>N14&gt;N23</formula>
    </cfRule>
  </conditionalFormatting>
  <conditionalFormatting sqref="N20">
    <cfRule type="expression" dxfId="775" priority="150">
      <formula>N14&gt;N23</formula>
    </cfRule>
  </conditionalFormatting>
  <conditionalFormatting sqref="N21">
    <cfRule type="expression" dxfId="774" priority="149">
      <formula>N14&gt;N23</formula>
    </cfRule>
  </conditionalFormatting>
  <conditionalFormatting sqref="N34">
    <cfRule type="expression" dxfId="773" priority="134">
      <formula>N26&gt;N35</formula>
    </cfRule>
    <cfRule type="expression" dxfId="772" priority="147">
      <formula>COUNTBLANK(N35)=1</formula>
    </cfRule>
  </conditionalFormatting>
  <conditionalFormatting sqref="N31:N34">
    <cfRule type="expression" dxfId="771" priority="146">
      <formula>COUNTBLANK($N$26)=1</formula>
    </cfRule>
  </conditionalFormatting>
  <conditionalFormatting sqref="N27">
    <cfRule type="expression" dxfId="770" priority="141">
      <formula>N26&lt;N35</formula>
    </cfRule>
    <cfRule type="expression" dxfId="769" priority="145">
      <formula>COUNTBLANK(N26)=1</formula>
    </cfRule>
  </conditionalFormatting>
  <conditionalFormatting sqref="N28">
    <cfRule type="expression" dxfId="768" priority="140">
      <formula>N26&lt;N35</formula>
    </cfRule>
    <cfRule type="expression" dxfId="767" priority="144">
      <formula>COUNTBLANK(N26)=1</formula>
    </cfRule>
  </conditionalFormatting>
  <conditionalFormatting sqref="N29">
    <cfRule type="expression" dxfId="766" priority="139">
      <formula>N26&lt;N35</formula>
    </cfRule>
    <cfRule type="expression" dxfId="765" priority="143">
      <formula>COUNTBLANK(N26)=1</formula>
    </cfRule>
  </conditionalFormatting>
  <conditionalFormatting sqref="N30">
    <cfRule type="expression" dxfId="764" priority="138">
      <formula>N26&lt;N35</formula>
    </cfRule>
    <cfRule type="expression" dxfId="763" priority="142">
      <formula>COUNTBLANK(N26)=1</formula>
    </cfRule>
  </conditionalFormatting>
  <conditionalFormatting sqref="N31">
    <cfRule type="expression" dxfId="762" priority="137">
      <formula>N26&gt;N35</formula>
    </cfRule>
  </conditionalFormatting>
  <conditionalFormatting sqref="N32">
    <cfRule type="expression" dxfId="761" priority="136">
      <formula>N26&gt;N35</formula>
    </cfRule>
  </conditionalFormatting>
  <conditionalFormatting sqref="N33">
    <cfRule type="expression" dxfId="760" priority="135">
      <formula>N26&gt;N35</formula>
    </cfRule>
  </conditionalFormatting>
  <conditionalFormatting sqref="N39">
    <cfRule type="expression" dxfId="759" priority="129">
      <formula>N38&lt;N43</formula>
    </cfRule>
    <cfRule type="expression" dxfId="758" priority="133">
      <formula>COUNTBLANK(N38)=1</formula>
    </cfRule>
  </conditionalFormatting>
  <conditionalFormatting sqref="N40">
    <cfRule type="expression" dxfId="757" priority="128">
      <formula>N38&lt;N43</formula>
    </cfRule>
    <cfRule type="expression" dxfId="756" priority="132">
      <formula>COUNTBLANK(N38)=1</formula>
    </cfRule>
  </conditionalFormatting>
  <conditionalFormatting sqref="N41">
    <cfRule type="expression" dxfId="755" priority="127">
      <formula>N38&gt;N43</formula>
    </cfRule>
    <cfRule type="expression" dxfId="754" priority="131">
      <formula>COUNTBLANK(N38)=1</formula>
    </cfRule>
  </conditionalFormatting>
  <conditionalFormatting sqref="N42">
    <cfRule type="expression" dxfId="753" priority="126">
      <formula>N38&gt;N43</formula>
    </cfRule>
    <cfRule type="expression" dxfId="752" priority="130">
      <formula>COUNTBLANK(N38)=1</formula>
    </cfRule>
  </conditionalFormatting>
  <conditionalFormatting sqref="P6">
    <cfRule type="expression" dxfId="751" priority="123">
      <formula>P5&lt;P8</formula>
    </cfRule>
    <cfRule type="expression" dxfId="750" priority="125">
      <formula>COUNTBLANK(P5)=1</formula>
    </cfRule>
  </conditionalFormatting>
  <conditionalFormatting sqref="P7">
    <cfRule type="expression" dxfId="749" priority="122">
      <formula>P8&lt;P5</formula>
    </cfRule>
    <cfRule type="expression" dxfId="748" priority="124">
      <formula>COUNTBLANK(P5)=1</formula>
    </cfRule>
  </conditionalFormatting>
  <conditionalFormatting sqref="P19 P22">
    <cfRule type="expression" dxfId="747" priority="116">
      <formula>COUNTBLANK(P19)=1</formula>
    </cfRule>
  </conditionalFormatting>
  <conditionalFormatting sqref="P20">
    <cfRule type="expression" dxfId="746" priority="113">
      <formula>P19&lt;P22</formula>
    </cfRule>
    <cfRule type="expression" dxfId="745" priority="115">
      <formula>COUNTBLANK(P19)=1</formula>
    </cfRule>
  </conditionalFormatting>
  <conditionalFormatting sqref="P21">
    <cfRule type="expression" dxfId="744" priority="112">
      <formula>P22&lt;P19</formula>
    </cfRule>
    <cfRule type="expression" dxfId="743" priority="114">
      <formula>COUNTBLANK(P19)=1</formula>
    </cfRule>
  </conditionalFormatting>
  <conditionalFormatting sqref="O9 O12">
    <cfRule type="expression" dxfId="742" priority="101">
      <formula>COUNTBLANK(O9)=1</formula>
    </cfRule>
  </conditionalFormatting>
  <conditionalFormatting sqref="O10">
    <cfRule type="expression" dxfId="741" priority="98">
      <formula>O9&lt;O12</formula>
    </cfRule>
    <cfRule type="expression" dxfId="740" priority="100">
      <formula>COUNTBLANK(O9)=1</formula>
    </cfRule>
  </conditionalFormatting>
  <conditionalFormatting sqref="O11">
    <cfRule type="expression" dxfId="739" priority="97">
      <formula>O12&lt;O9</formula>
    </cfRule>
    <cfRule type="expression" dxfId="738" priority="99">
      <formula>COUNTBLANK(O9)=1</formula>
    </cfRule>
  </conditionalFormatting>
  <conditionalFormatting sqref="P10">
    <cfRule type="expression" dxfId="737" priority="82">
      <formula>COUNTBLANK(O9)=1</formula>
    </cfRule>
  </conditionalFormatting>
  <conditionalFormatting sqref="P11">
    <cfRule type="expression" dxfId="736" priority="26">
      <formula>O12&lt;O9</formula>
    </cfRule>
    <cfRule type="expression" dxfId="735" priority="81">
      <formula>COUNTBLANK(O12)=1</formula>
    </cfRule>
  </conditionalFormatting>
  <conditionalFormatting sqref="O6">
    <cfRule type="expression" dxfId="734" priority="78">
      <formula>O7&lt;O3</formula>
    </cfRule>
    <cfRule type="expression" dxfId="733" priority="80">
      <formula>COUNTBLANK(O7)=1</formula>
    </cfRule>
  </conditionalFormatting>
  <conditionalFormatting sqref="O4">
    <cfRule type="expression" dxfId="732" priority="75">
      <formula>O3&lt;O7</formula>
    </cfRule>
    <cfRule type="expression" dxfId="731" priority="79">
      <formula>COUNTBLANK(O3)=1</formula>
    </cfRule>
  </conditionalFormatting>
  <conditionalFormatting sqref="O5">
    <cfRule type="expression" dxfId="730" priority="76">
      <formula>COUNTBLANK(O7)=1</formula>
    </cfRule>
    <cfRule type="expression" dxfId="729" priority="77">
      <formula>O7&lt;O3</formula>
    </cfRule>
  </conditionalFormatting>
  <conditionalFormatting sqref="P3">
    <cfRule type="expression" dxfId="728" priority="74">
      <formula>COUNTBLANK(O3)=1</formula>
    </cfRule>
  </conditionalFormatting>
  <conditionalFormatting sqref="O13 O17 P15 P18">
    <cfRule type="expression" dxfId="727" priority="73">
      <formula>COUNTBLANK(O13)=1</formula>
    </cfRule>
  </conditionalFormatting>
  <conditionalFormatting sqref="P16">
    <cfRule type="expression" dxfId="726" priority="70">
      <formula>P15&lt;P18</formula>
    </cfRule>
    <cfRule type="expression" dxfId="725" priority="72">
      <formula>COUNTBLANK(P15)=1</formula>
    </cfRule>
  </conditionalFormatting>
  <conditionalFormatting sqref="P17">
    <cfRule type="expression" dxfId="724" priority="69">
      <formula>P18&lt;P15</formula>
    </cfRule>
    <cfRule type="expression" dxfId="723" priority="71">
      <formula>COUNTBLANK(P15)=1</formula>
    </cfRule>
  </conditionalFormatting>
  <conditionalFormatting sqref="O16">
    <cfRule type="expression" dxfId="722" priority="66">
      <formula>O17&lt;O13</formula>
    </cfRule>
    <cfRule type="expression" dxfId="721" priority="68">
      <formula>COUNTBLANK(O17)=1</formula>
    </cfRule>
  </conditionalFormatting>
  <conditionalFormatting sqref="O14">
    <cfRule type="expression" dxfId="720" priority="63">
      <formula>O13&lt;O17</formula>
    </cfRule>
    <cfRule type="expression" dxfId="719" priority="67">
      <formula>COUNTBLANK(O13)=1</formula>
    </cfRule>
  </conditionalFormatting>
  <conditionalFormatting sqref="O15">
    <cfRule type="expression" dxfId="718" priority="64">
      <formula>COUNTBLANK(O17)=1</formula>
    </cfRule>
    <cfRule type="expression" dxfId="717" priority="65">
      <formula>O17&lt;O13</formula>
    </cfRule>
  </conditionalFormatting>
  <conditionalFormatting sqref="P13">
    <cfRule type="expression" dxfId="716" priority="62">
      <formula>COUNTBLANK(O13)=1</formula>
    </cfRule>
  </conditionalFormatting>
  <conditionalFormatting sqref="O25 O29 P27 P30">
    <cfRule type="expression" dxfId="715" priority="61">
      <formula>COUNTBLANK(O25)=1</formula>
    </cfRule>
  </conditionalFormatting>
  <conditionalFormatting sqref="P28">
    <cfRule type="expression" dxfId="714" priority="58">
      <formula>P27&lt;P30</formula>
    </cfRule>
    <cfRule type="expression" dxfId="713" priority="60">
      <formula>COUNTBLANK(P27)=1</formula>
    </cfRule>
  </conditionalFormatting>
  <conditionalFormatting sqref="P29">
    <cfRule type="expression" dxfId="712" priority="57">
      <formula>P30&lt;P27</formula>
    </cfRule>
    <cfRule type="expression" dxfId="711" priority="59">
      <formula>COUNTBLANK(P27)=1</formula>
    </cfRule>
  </conditionalFormatting>
  <conditionalFormatting sqref="O28">
    <cfRule type="expression" dxfId="710" priority="54">
      <formula>O29&lt;O25</formula>
    </cfRule>
    <cfRule type="expression" dxfId="709" priority="56">
      <formula>COUNTBLANK(O29)=1</formula>
    </cfRule>
  </conditionalFormatting>
  <conditionalFormatting sqref="O26">
    <cfRule type="expression" dxfId="708" priority="51">
      <formula>O25&lt;O29</formula>
    </cfRule>
    <cfRule type="expression" dxfId="707" priority="55">
      <formula>COUNTBLANK(O25)=1</formula>
    </cfRule>
  </conditionalFormatting>
  <conditionalFormatting sqref="O27">
    <cfRule type="expression" dxfId="706" priority="52">
      <formula>COUNTBLANK(O29)=1</formula>
    </cfRule>
    <cfRule type="expression" dxfId="705" priority="53">
      <formula>O29&lt;O25</formula>
    </cfRule>
  </conditionalFormatting>
  <conditionalFormatting sqref="P25">
    <cfRule type="expression" dxfId="704" priority="50">
      <formula>COUNTBLANK(O25)=1</formula>
    </cfRule>
  </conditionalFormatting>
  <conditionalFormatting sqref="O23">
    <cfRule type="expression" dxfId="703" priority="48">
      <formula>O20&gt;O24</formula>
    </cfRule>
    <cfRule type="expression" dxfId="702" priority="49">
      <formula>COUNTBLANK(O24)=1</formula>
    </cfRule>
  </conditionalFormatting>
  <conditionalFormatting sqref="O21">
    <cfRule type="expression" dxfId="701" priority="46">
      <formula>O20&lt;O24</formula>
    </cfRule>
    <cfRule type="expression" dxfId="700" priority="47">
      <formula>COUNTBLANK(O20)=1</formula>
    </cfRule>
  </conditionalFormatting>
  <conditionalFormatting sqref="O22">
    <cfRule type="expression" dxfId="699" priority="44">
      <formula>COUNTBLANK(O20)=1</formula>
    </cfRule>
    <cfRule type="expression" dxfId="698" priority="45">
      <formula>O20&lt;O24</formula>
    </cfRule>
  </conditionalFormatting>
  <conditionalFormatting sqref="P24">
    <cfRule type="expression" dxfId="697" priority="43">
      <formula>COUNTBLANK(O24)=1</formula>
    </cfRule>
  </conditionalFormatting>
  <conditionalFormatting sqref="O36 O32">
    <cfRule type="expression" dxfId="696" priority="42">
      <formula>COUNTBLANK(O32)=1</formula>
    </cfRule>
  </conditionalFormatting>
  <conditionalFormatting sqref="O32">
    <cfRule type="expression" dxfId="695" priority="41">
      <formula>COUNTBLANK(O32)=1</formula>
    </cfRule>
  </conditionalFormatting>
  <conditionalFormatting sqref="O32">
    <cfRule type="expression" dxfId="694" priority="40">
      <formula>COUNTBLANK(O32)=1</formula>
    </cfRule>
  </conditionalFormatting>
  <conditionalFormatting sqref="P31 P34">
    <cfRule type="expression" dxfId="693" priority="39">
      <formula>COUNTBLANK(P31)=1</formula>
    </cfRule>
  </conditionalFormatting>
  <conditionalFormatting sqref="P32">
    <cfRule type="expression" dxfId="692" priority="36">
      <formula>P31&lt;P34</formula>
    </cfRule>
    <cfRule type="expression" dxfId="691" priority="38">
      <formula>COUNTBLANK(P31)=1</formula>
    </cfRule>
  </conditionalFormatting>
  <conditionalFormatting sqref="P33">
    <cfRule type="expression" dxfId="690" priority="35">
      <formula>P34&lt;P31</formula>
    </cfRule>
    <cfRule type="expression" dxfId="689" priority="37">
      <formula>COUNTBLANK(P31)=1</formula>
    </cfRule>
  </conditionalFormatting>
  <conditionalFormatting sqref="O35">
    <cfRule type="expression" dxfId="688" priority="33">
      <formula>O32&gt;O36</formula>
    </cfRule>
    <cfRule type="expression" dxfId="687" priority="34">
      <formula>COUNTBLANK(O36)=1</formula>
    </cfRule>
  </conditionalFormatting>
  <conditionalFormatting sqref="O33">
    <cfRule type="expression" dxfId="686" priority="31">
      <formula>O32&lt;O36</formula>
    </cfRule>
    <cfRule type="expression" dxfId="685" priority="32">
      <formula>COUNTBLANK(O32)=1</formula>
    </cfRule>
  </conditionalFormatting>
  <conditionalFormatting sqref="O34">
    <cfRule type="expression" dxfId="684" priority="29">
      <formula>COUNTBLANK(O32)=1</formula>
    </cfRule>
    <cfRule type="expression" dxfId="683" priority="30">
      <formula>O32&lt;O36</formula>
    </cfRule>
  </conditionalFormatting>
  <conditionalFormatting sqref="P36">
    <cfRule type="expression" dxfId="682" priority="28">
      <formula>COUNTBLANK(O36)=1</formula>
    </cfRule>
  </conditionalFormatting>
  <conditionalFormatting sqref="P9">
    <cfRule type="expression" dxfId="681" priority="27">
      <formula>O9&lt;O12</formula>
    </cfRule>
  </conditionalFormatting>
  <conditionalFormatting sqref="O37 O40">
    <cfRule type="expression" dxfId="680" priority="25">
      <formula>COUNTBLANK(O37)=1</formula>
    </cfRule>
  </conditionalFormatting>
  <conditionalFormatting sqref="O38">
    <cfRule type="expression" dxfId="679" priority="22">
      <formula>O37&lt;O40</formula>
    </cfRule>
    <cfRule type="expression" dxfId="678" priority="24">
      <formula>COUNTBLANK(O37)=1</formula>
    </cfRule>
  </conditionalFormatting>
  <conditionalFormatting sqref="O39">
    <cfRule type="expression" dxfId="677" priority="21">
      <formula>O40&lt;O37</formula>
    </cfRule>
    <cfRule type="expression" dxfId="676" priority="23">
      <formula>COUNTBLANK(O37)=1</formula>
    </cfRule>
  </conditionalFormatting>
  <conditionalFormatting sqref="P38">
    <cfRule type="expression" dxfId="675" priority="20">
      <formula>COUNTBLANK(O37)=1</formula>
    </cfRule>
  </conditionalFormatting>
  <conditionalFormatting sqref="P39">
    <cfRule type="expression" dxfId="674" priority="17">
      <formula>O40&lt;O37</formula>
    </cfRule>
    <cfRule type="expression" dxfId="673" priority="19">
      <formula>COUNTBLANK(O40)=1</formula>
    </cfRule>
  </conditionalFormatting>
  <conditionalFormatting sqref="P37">
    <cfRule type="expression" dxfId="672" priority="18">
      <formula>O37&lt;O40</formula>
    </cfRule>
  </conditionalFormatting>
  <conditionalFormatting sqref="O41 O44">
    <cfRule type="expression" dxfId="671" priority="16">
      <formula>COUNTBLANK(O41)=1</formula>
    </cfRule>
  </conditionalFormatting>
  <conditionalFormatting sqref="O42">
    <cfRule type="expression" dxfId="670" priority="13">
      <formula>O41&lt;O44</formula>
    </cfRule>
    <cfRule type="expression" dxfId="669" priority="15">
      <formula>COUNTBLANK(O41)=1</formula>
    </cfRule>
  </conditionalFormatting>
  <conditionalFormatting sqref="O43">
    <cfRule type="expression" dxfId="668" priority="12">
      <formula>O44&lt;O41</formula>
    </cfRule>
    <cfRule type="expression" dxfId="667" priority="14">
      <formula>COUNTBLANK(O41)=1</formula>
    </cfRule>
  </conditionalFormatting>
  <conditionalFormatting sqref="P42">
    <cfRule type="expression" dxfId="666" priority="11">
      <formula>COUNTBLANK(O41)=1</formula>
    </cfRule>
  </conditionalFormatting>
  <conditionalFormatting sqref="P43">
    <cfRule type="expression" dxfId="665" priority="8">
      <formula>O44&lt;O41</formula>
    </cfRule>
    <cfRule type="expression" dxfId="664" priority="10">
      <formula>COUNTBLANK(O44)=1</formula>
    </cfRule>
  </conditionalFormatting>
  <conditionalFormatting sqref="P41">
    <cfRule type="expression" dxfId="663" priority="9">
      <formula>O41&lt;O44</formula>
    </cfRule>
  </conditionalFormatting>
  <conditionalFormatting sqref="K24">
    <cfRule type="expression" dxfId="662" priority="7">
      <formula>COUNTBLANK($K$24)=1</formula>
    </cfRule>
  </conditionalFormatting>
  <conditionalFormatting sqref="K24">
    <cfRule type="cellIs" dxfId="661" priority="6" operator="lessThan">
      <formula>J24</formula>
    </cfRule>
  </conditionalFormatting>
  <conditionalFormatting sqref="K17:K23">
    <cfRule type="expression" dxfId="660" priority="5">
      <formula>COUNTBLANK($K$24)=1</formula>
    </cfRule>
  </conditionalFormatting>
  <conditionalFormatting sqref="K24">
    <cfRule type="expression" dxfId="659" priority="4">
      <formula>COUNTBLANK(K24)=1</formula>
    </cfRule>
  </conditionalFormatting>
  <conditionalFormatting sqref="J24">
    <cfRule type="expression" dxfId="658" priority="3">
      <formula>COUNTBLANK(J24)=1</formula>
    </cfRule>
  </conditionalFormatting>
  <conditionalFormatting sqref="J24">
    <cfRule type="cellIs" dxfId="657" priority="2" operator="lessThan">
      <formula>K24</formula>
    </cfRule>
  </conditionalFormatting>
  <conditionalFormatting sqref="J24">
    <cfRule type="expression" dxfId="656" priority="1">
      <formula>COUNTBLANK(J24)=1</formula>
    </cfRule>
  </conditionalFormatting>
  <printOptions horizontalCentered="1" verticalCentered="1"/>
  <pageMargins left="0.39370078740157483" right="0.59055118110236227" top="0.39370078740157483" bottom="0.2" header="0.35" footer="0.2"/>
  <pageSetup paperSize="9" scale="99" orientation="portrait" r:id="rId1"/>
  <headerFooter alignWithMargins="0"/>
  <rowBreaks count="1" manualBreakCount="1">
    <brk id="5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表紙(1)</vt:lpstr>
      <vt:lpstr>表紙 (2)</vt:lpstr>
      <vt:lpstr>表紙 (3)</vt:lpstr>
      <vt:lpstr>ﾍﾞｽﾄ8</vt:lpstr>
      <vt:lpstr>女個形</vt:lpstr>
      <vt:lpstr>男個形</vt:lpstr>
      <vt:lpstr>男女個形</vt:lpstr>
      <vt:lpstr>男女形トーナメント</vt:lpstr>
      <vt:lpstr>女個組</vt:lpstr>
      <vt:lpstr>男個組</vt:lpstr>
      <vt:lpstr>男女団組</vt:lpstr>
      <vt:lpstr>ﾍﾞｽﾄ8!Print_Area</vt:lpstr>
      <vt:lpstr>女個形!Print_Area</vt:lpstr>
      <vt:lpstr>男個形!Print_Area</vt:lpstr>
      <vt:lpstr>男個組!Print_Area</vt:lpstr>
      <vt:lpstr>男女形トーナメント!Print_Area</vt:lpstr>
      <vt:lpstr>男女団組!Print_Area</vt:lpstr>
      <vt:lpstr>'表紙(1)'!Print_Area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private</dc:creator>
  <cp:lastModifiedBy>yasumoto</cp:lastModifiedBy>
  <cp:lastPrinted>2018-06-17T05:35:08Z</cp:lastPrinted>
  <dcterms:created xsi:type="dcterms:W3CDTF">2001-04-26T04:08:50Z</dcterms:created>
  <dcterms:modified xsi:type="dcterms:W3CDTF">2018-06-17T10:44:53Z</dcterms:modified>
</cp:coreProperties>
</file>