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2120" windowHeight="8925" tabRatio="909" activeTab="4"/>
  </bookViews>
  <sheets>
    <sheet name="H25新人戦出場一覧" sheetId="1" r:id="rId1"/>
    <sheet name="表紙(1)" sheetId="21" r:id="rId2"/>
    <sheet name="表紙 (2)" sheetId="22" r:id="rId3"/>
    <sheet name="表紙 (3)" sheetId="23" r:id="rId4"/>
    <sheet name="ﾍﾞｽﾄ8" sheetId="11" r:id="rId5"/>
    <sheet name="女個形" sheetId="14" r:id="rId6"/>
    <sheet name="男個形" sheetId="13" r:id="rId7"/>
    <sheet name="男女形準決" sheetId="10" r:id="rId8"/>
    <sheet name="男女形決勝" sheetId="18" r:id="rId9"/>
    <sheet name="男女団形" sheetId="19" r:id="rId10"/>
    <sheet name="女個組" sheetId="16" r:id="rId11"/>
    <sheet name="男個組" sheetId="8" r:id="rId12"/>
    <sheet name="男女団組" sheetId="15" r:id="rId13"/>
    <sheet name="点数計算" sheetId="24" r:id="rId14"/>
  </sheets>
  <definedNames>
    <definedName name="_xlnm.Print_Area" localSheetId="0">H25新人戦出場一覧!$A$1:$AX$35</definedName>
    <definedName name="_xlnm.Print_Area" localSheetId="4">ﾍﾞｽﾄ8!$A$1:$I$58</definedName>
    <definedName name="_xlnm.Print_Area" localSheetId="10">女個組!$A$1:$T$49</definedName>
    <definedName name="_xlnm.Print_Area" localSheetId="6">男個形!$A$1:$M$32</definedName>
    <definedName name="_xlnm.Print_Area" localSheetId="11">男個組!$A$1:$V$72</definedName>
    <definedName name="_xlnm.Print_Area" localSheetId="8">男女形決勝!$A$1:$G$53</definedName>
    <definedName name="_xlnm.Print_Area" localSheetId="7">男女形準決!$A$1:$K$23</definedName>
    <definedName name="_xlnm.Print_Area" localSheetId="9">男女団形!$A$1:$L$30</definedName>
    <definedName name="_xlnm.Print_Area" localSheetId="12">男女団組!$A$1:$U$55</definedName>
    <definedName name="_xlnm.Print_Area" localSheetId="3">'表紙 (3)'!$A$1:$G$21</definedName>
    <definedName name="_xlnm.Print_Area" localSheetId="1">'表紙(1)'!$A$1:$G$51</definedName>
  </definedNames>
  <calcPr calcId="145621"/>
</workbook>
</file>

<file path=xl/calcChain.xml><?xml version="1.0" encoding="utf-8"?>
<calcChain xmlns="http://schemas.openxmlformats.org/spreadsheetml/2006/main">
  <c r="X30" i="24" l="1"/>
  <c r="X13" i="24"/>
  <c r="K19" i="24"/>
  <c r="J47" i="24"/>
  <c r="J45" i="24"/>
  <c r="J44" i="24"/>
  <c r="W36" i="24"/>
  <c r="V36" i="24"/>
  <c r="V37" i="24" s="1"/>
  <c r="V24" i="24" s="1"/>
  <c r="U36" i="24"/>
  <c r="T36" i="24"/>
  <c r="S36" i="24"/>
  <c r="R36" i="24"/>
  <c r="Q36" i="24"/>
  <c r="Q37" i="24" s="1"/>
  <c r="Q24" i="24" s="1"/>
  <c r="P36" i="24"/>
  <c r="O36" i="24"/>
  <c r="N36" i="24"/>
  <c r="M36" i="24"/>
  <c r="M37" i="24" s="1"/>
  <c r="M24" i="24" s="1"/>
  <c r="L36" i="24"/>
  <c r="K36" i="24"/>
  <c r="X35" i="24"/>
  <c r="X34" i="24"/>
  <c r="X2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X18" i="24"/>
  <c r="X17" i="24"/>
  <c r="X12" i="24"/>
  <c r="S37" i="24" l="1"/>
  <c r="S24" i="24" s="1"/>
  <c r="U37" i="24"/>
  <c r="U24" i="24" s="1"/>
  <c r="T37" i="24"/>
  <c r="T24" i="24" s="1"/>
  <c r="P37" i="24"/>
  <c r="P24" i="24" s="1"/>
  <c r="U20" i="24"/>
  <c r="U7" i="24" s="1"/>
  <c r="S20" i="24"/>
  <c r="S7" i="24" s="1"/>
  <c r="R20" i="24"/>
  <c r="R7" i="24" s="1"/>
  <c r="O37" i="24"/>
  <c r="O24" i="24" s="1"/>
  <c r="W37" i="24"/>
  <c r="W24" i="24" s="1"/>
  <c r="L37" i="24"/>
  <c r="L24" i="24" s="1"/>
  <c r="K37" i="24"/>
  <c r="K24" i="24" s="1"/>
  <c r="O20" i="24"/>
  <c r="O7" i="24" s="1"/>
  <c r="K20" i="24"/>
  <c r="K7" i="24" s="1"/>
  <c r="P20" i="24"/>
  <c r="P7" i="24" s="1"/>
  <c r="W20" i="24"/>
  <c r="W7" i="24" s="1"/>
  <c r="L20" i="24"/>
  <c r="L7" i="24" s="1"/>
  <c r="T20" i="24"/>
  <c r="T7" i="24" s="1"/>
  <c r="M20" i="24"/>
  <c r="M7" i="24" s="1"/>
  <c r="Q20" i="24"/>
  <c r="Q7" i="24" s="1"/>
  <c r="X36" i="24"/>
  <c r="R37" i="24"/>
  <c r="R24" i="24" s="1"/>
  <c r="X19" i="24"/>
  <c r="V20" i="24"/>
  <c r="V7" i="24" s="1"/>
  <c r="N37" i="24"/>
  <c r="N24" i="24" s="1"/>
  <c r="N20" i="24"/>
  <c r="N7" i="24" s="1"/>
  <c r="L5" i="10" l="1"/>
  <c r="L6" i="10"/>
  <c r="L7" i="10"/>
  <c r="L8" i="10"/>
  <c r="L9" i="10"/>
  <c r="L10" i="10"/>
  <c r="L11" i="10"/>
  <c r="L4" i="10"/>
  <c r="F5" i="10"/>
  <c r="F6" i="10"/>
  <c r="F7" i="10"/>
  <c r="F8" i="10"/>
  <c r="F9" i="10"/>
  <c r="F10" i="10"/>
  <c r="F11" i="10"/>
  <c r="F4" i="10"/>
  <c r="L17" i="10"/>
  <c r="L18" i="10"/>
  <c r="L19" i="10"/>
  <c r="L20" i="10"/>
  <c r="L21" i="10"/>
  <c r="L22" i="10"/>
  <c r="L23" i="10"/>
  <c r="L16" i="10"/>
  <c r="F17" i="10"/>
  <c r="F18" i="10"/>
  <c r="F19" i="10"/>
  <c r="F20" i="10"/>
  <c r="F21" i="10"/>
  <c r="F22" i="10"/>
  <c r="F23" i="10"/>
  <c r="F16" i="10"/>
  <c r="K29" i="13" l="1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J22" i="13"/>
  <c r="K21" i="13"/>
  <c r="J21" i="13"/>
  <c r="K20" i="13"/>
  <c r="J20" i="13"/>
  <c r="K19" i="13"/>
  <c r="J19" i="13"/>
  <c r="J4" i="13"/>
  <c r="K4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D20" i="13"/>
  <c r="C20" i="13"/>
  <c r="D19" i="13"/>
  <c r="C19" i="13"/>
  <c r="C4" i="13"/>
  <c r="D4" i="13"/>
  <c r="C5" i="13"/>
  <c r="D5" i="13"/>
  <c r="C6" i="13"/>
  <c r="D6" i="13"/>
  <c r="C7" i="13"/>
  <c r="D7" i="13"/>
  <c r="C8" i="13"/>
  <c r="D8" i="13"/>
  <c r="C9" i="13"/>
  <c r="D9" i="13"/>
  <c r="C10" i="13"/>
  <c r="D10" i="13"/>
  <c r="C11" i="13"/>
  <c r="D11" i="13"/>
  <c r="C12" i="13"/>
  <c r="D12" i="13"/>
  <c r="C13" i="13"/>
  <c r="D13" i="13"/>
  <c r="C14" i="13"/>
  <c r="D14" i="13"/>
  <c r="K3" i="13"/>
  <c r="J3" i="13"/>
  <c r="D3" i="13"/>
  <c r="C3" i="13"/>
  <c r="T5" i="8"/>
  <c r="U5" i="8"/>
  <c r="T7" i="8"/>
  <c r="U7" i="8"/>
  <c r="T9" i="8"/>
  <c r="U9" i="8"/>
  <c r="T11" i="8"/>
  <c r="U11" i="8"/>
  <c r="T13" i="8"/>
  <c r="U13" i="8"/>
  <c r="T15" i="8"/>
  <c r="U15" i="8"/>
  <c r="T17" i="8"/>
  <c r="U17" i="8"/>
  <c r="T19" i="8"/>
  <c r="U19" i="8"/>
  <c r="T21" i="8"/>
  <c r="U21" i="8"/>
  <c r="T23" i="8"/>
  <c r="U23" i="8"/>
  <c r="T25" i="8"/>
  <c r="U25" i="8"/>
  <c r="T27" i="8"/>
  <c r="U27" i="8"/>
  <c r="T29" i="8"/>
  <c r="U29" i="8"/>
  <c r="T31" i="8"/>
  <c r="U31" i="8"/>
  <c r="T33" i="8"/>
  <c r="U33" i="8"/>
  <c r="T35" i="8"/>
  <c r="U35" i="8"/>
  <c r="T37" i="8"/>
  <c r="U37" i="8"/>
  <c r="T39" i="8"/>
  <c r="U39" i="8"/>
  <c r="T41" i="8"/>
  <c r="U41" i="8"/>
  <c r="T43" i="8"/>
  <c r="U43" i="8"/>
  <c r="T45" i="8"/>
  <c r="U45" i="8"/>
  <c r="T47" i="8"/>
  <c r="U47" i="8"/>
  <c r="T49" i="8"/>
  <c r="U49" i="8"/>
  <c r="T51" i="8"/>
  <c r="U51" i="8"/>
  <c r="T53" i="8"/>
  <c r="U53" i="8"/>
  <c r="T55" i="8"/>
  <c r="U55" i="8"/>
  <c r="T57" i="8"/>
  <c r="U57" i="8"/>
  <c r="T59" i="8"/>
  <c r="U59" i="8"/>
  <c r="T61" i="8"/>
  <c r="U61" i="8"/>
  <c r="T63" i="8"/>
  <c r="U63" i="8"/>
  <c r="U3" i="8"/>
  <c r="T3" i="8"/>
  <c r="C5" i="8"/>
  <c r="D5" i="8"/>
  <c r="C7" i="8"/>
  <c r="D7" i="8"/>
  <c r="C9" i="8"/>
  <c r="D9" i="8"/>
  <c r="C11" i="8"/>
  <c r="D11" i="8"/>
  <c r="C13" i="8"/>
  <c r="D13" i="8"/>
  <c r="C15" i="8"/>
  <c r="D15" i="8"/>
  <c r="C17" i="8"/>
  <c r="D17" i="8"/>
  <c r="C19" i="8"/>
  <c r="D19" i="8"/>
  <c r="C21" i="8"/>
  <c r="D21" i="8"/>
  <c r="C23" i="8"/>
  <c r="D23" i="8"/>
  <c r="C25" i="8"/>
  <c r="D25" i="8"/>
  <c r="C27" i="8"/>
  <c r="D27" i="8"/>
  <c r="C29" i="8"/>
  <c r="D29" i="8"/>
  <c r="C31" i="8"/>
  <c r="D31" i="8"/>
  <c r="C33" i="8"/>
  <c r="D33" i="8"/>
  <c r="C35" i="8"/>
  <c r="D35" i="8"/>
  <c r="C37" i="8"/>
  <c r="D37" i="8"/>
  <c r="C39" i="8"/>
  <c r="D39" i="8"/>
  <c r="C41" i="8"/>
  <c r="D41" i="8"/>
  <c r="C43" i="8"/>
  <c r="D43" i="8"/>
  <c r="C45" i="8"/>
  <c r="D45" i="8"/>
  <c r="C47" i="8"/>
  <c r="D47" i="8"/>
  <c r="C49" i="8"/>
  <c r="D49" i="8"/>
  <c r="C51" i="8"/>
  <c r="D51" i="8"/>
  <c r="C53" i="8"/>
  <c r="D53" i="8"/>
  <c r="C55" i="8"/>
  <c r="D55" i="8"/>
  <c r="C57" i="8"/>
  <c r="D57" i="8"/>
  <c r="C59" i="8"/>
  <c r="D59" i="8"/>
  <c r="C61" i="8"/>
  <c r="D61" i="8"/>
  <c r="C63" i="8"/>
  <c r="D63" i="8"/>
  <c r="D3" i="8"/>
  <c r="C3" i="8"/>
  <c r="R41" i="16"/>
  <c r="S41" i="16"/>
  <c r="R5" i="16"/>
  <c r="S5" i="16"/>
  <c r="R7" i="16"/>
  <c r="S7" i="16"/>
  <c r="R9" i="16"/>
  <c r="S9" i="16"/>
  <c r="R11" i="16"/>
  <c r="S11" i="16"/>
  <c r="R13" i="16"/>
  <c r="S13" i="16"/>
  <c r="R15" i="16"/>
  <c r="S15" i="16"/>
  <c r="R17" i="16"/>
  <c r="S17" i="16"/>
  <c r="R19" i="16"/>
  <c r="S19" i="16"/>
  <c r="R21" i="16"/>
  <c r="S21" i="16"/>
  <c r="R23" i="16"/>
  <c r="S23" i="16"/>
  <c r="R25" i="16"/>
  <c r="S25" i="16"/>
  <c r="R27" i="16"/>
  <c r="S27" i="16"/>
  <c r="R29" i="16"/>
  <c r="S29" i="16"/>
  <c r="R31" i="16"/>
  <c r="S31" i="16"/>
  <c r="R33" i="16"/>
  <c r="S33" i="16"/>
  <c r="R35" i="16"/>
  <c r="S35" i="16"/>
  <c r="R37" i="16"/>
  <c r="S37" i="16"/>
  <c r="R39" i="16"/>
  <c r="S39" i="16"/>
  <c r="C5" i="16"/>
  <c r="D5" i="16"/>
  <c r="C7" i="16"/>
  <c r="D7" i="16"/>
  <c r="C9" i="16"/>
  <c r="D9" i="16"/>
  <c r="C11" i="16"/>
  <c r="D11" i="16"/>
  <c r="C13" i="16"/>
  <c r="D13" i="16"/>
  <c r="C15" i="16"/>
  <c r="D15" i="16"/>
  <c r="C17" i="16"/>
  <c r="D17" i="16"/>
  <c r="C19" i="16"/>
  <c r="D19" i="16"/>
  <c r="C21" i="16"/>
  <c r="D21" i="16"/>
  <c r="C23" i="16"/>
  <c r="D23" i="16"/>
  <c r="C25" i="16"/>
  <c r="D25" i="16"/>
  <c r="C27" i="16"/>
  <c r="D27" i="16"/>
  <c r="C29" i="16"/>
  <c r="D29" i="16"/>
  <c r="C31" i="16"/>
  <c r="D31" i="16"/>
  <c r="C33" i="16"/>
  <c r="D33" i="16"/>
  <c r="C35" i="16"/>
  <c r="D35" i="16"/>
  <c r="C37" i="16"/>
  <c r="D37" i="16"/>
  <c r="C39" i="16"/>
  <c r="D39" i="16"/>
  <c r="S3" i="16"/>
  <c r="R3" i="16"/>
  <c r="D3" i="16"/>
  <c r="C3" i="16"/>
  <c r="N42" i="1"/>
  <c r="C9" i="14" l="1"/>
  <c r="D9" i="14"/>
  <c r="AX35" i="1"/>
  <c r="BA33" i="1"/>
  <c r="AZ33" i="1"/>
  <c r="AW35" i="1"/>
  <c r="AV35" i="1"/>
  <c r="Q25" i="15"/>
  <c r="J12" i="19" l="1"/>
  <c r="Q5" i="15"/>
  <c r="Q7" i="15"/>
  <c r="Q9" i="15"/>
  <c r="Q11" i="15"/>
  <c r="Q13" i="15"/>
  <c r="Q15" i="15"/>
  <c r="Q17" i="15"/>
  <c r="Q19" i="15"/>
  <c r="Q21" i="15"/>
  <c r="Q23" i="15"/>
  <c r="Q3" i="15"/>
  <c r="C5" i="15"/>
  <c r="C7" i="15"/>
  <c r="C9" i="15"/>
  <c r="C11" i="15"/>
  <c r="C13" i="15"/>
  <c r="C15" i="15"/>
  <c r="C17" i="15"/>
  <c r="C19" i="15"/>
  <c r="C21" i="15"/>
  <c r="C23" i="15"/>
  <c r="C3" i="15"/>
  <c r="Q42" i="15"/>
  <c r="J18" i="19" l="1"/>
  <c r="J9" i="19"/>
  <c r="AL42" i="1"/>
  <c r="AK42" i="1"/>
  <c r="AA42" i="1"/>
  <c r="Z42" i="1"/>
  <c r="O42" i="1"/>
  <c r="C43" i="1"/>
  <c r="D43" i="1"/>
  <c r="AX34" i="1" l="1"/>
  <c r="AX13" i="1"/>
  <c r="AX12" i="1"/>
  <c r="AX11" i="1"/>
  <c r="AX10" i="1"/>
  <c r="AX9" i="1"/>
  <c r="AX8" i="1"/>
  <c r="AX7" i="1"/>
  <c r="AX6" i="1"/>
  <c r="Q40" i="15" l="1"/>
  <c r="Q38" i="15"/>
  <c r="Q36" i="15"/>
  <c r="Q34" i="15"/>
  <c r="Q32" i="15"/>
  <c r="C36" i="15"/>
  <c r="C38" i="15"/>
  <c r="C40" i="15"/>
  <c r="C42" i="15"/>
  <c r="C34" i="15"/>
  <c r="J17" i="19"/>
  <c r="J16" i="19"/>
  <c r="J15" i="19"/>
  <c r="J14" i="19"/>
  <c r="J13" i="19"/>
  <c r="J4" i="19"/>
  <c r="J5" i="19"/>
  <c r="J6" i="19"/>
  <c r="J7" i="19"/>
  <c r="J8" i="19"/>
  <c r="J3" i="19"/>
  <c r="D4" i="19"/>
  <c r="D5" i="19"/>
  <c r="D6" i="19"/>
  <c r="D7" i="19"/>
  <c r="D3" i="19"/>
  <c r="K21" i="14"/>
  <c r="K20" i="14"/>
  <c r="K19" i="14"/>
  <c r="K18" i="14"/>
  <c r="K17" i="14"/>
  <c r="K16" i="14"/>
  <c r="K15" i="14"/>
  <c r="D21" i="14"/>
  <c r="D20" i="14"/>
  <c r="D19" i="14"/>
  <c r="D18" i="14"/>
  <c r="D17" i="14"/>
  <c r="D16" i="14"/>
  <c r="D15" i="14"/>
  <c r="K9" i="14"/>
  <c r="K8" i="14"/>
  <c r="K7" i="14"/>
  <c r="K6" i="14"/>
  <c r="K5" i="14"/>
  <c r="K4" i="14"/>
  <c r="K3" i="14"/>
  <c r="D4" i="14"/>
  <c r="D5" i="14"/>
  <c r="D6" i="14"/>
  <c r="D7" i="14"/>
  <c r="D8" i="14"/>
  <c r="D3" i="14"/>
  <c r="J21" i="14"/>
  <c r="J20" i="14"/>
  <c r="J19" i="14"/>
  <c r="J18" i="14"/>
  <c r="J17" i="14"/>
  <c r="J16" i="14"/>
  <c r="J15" i="14"/>
  <c r="C21" i="14"/>
  <c r="C20" i="14"/>
  <c r="C19" i="14"/>
  <c r="C18" i="14"/>
  <c r="C17" i="14"/>
  <c r="C16" i="14"/>
  <c r="C15" i="14"/>
  <c r="J9" i="14"/>
  <c r="J8" i="14"/>
  <c r="J7" i="14"/>
  <c r="J6" i="14"/>
  <c r="J5" i="14"/>
  <c r="J4" i="14"/>
  <c r="J3" i="14"/>
  <c r="C4" i="14"/>
  <c r="C5" i="14"/>
  <c r="C6" i="14"/>
  <c r="C7" i="14"/>
  <c r="C8" i="14"/>
  <c r="C3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I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K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M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N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地区１～２の別を記入してください。</t>
        </r>
      </text>
    </comment>
    <comment ref="R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関１～４、総１～４、地区１～２の別を記入してください</t>
        </r>
      </text>
    </comment>
    <comment ref="T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V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X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AD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AF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AH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AJ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AK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地区１～２の別を記入してください。</t>
        </r>
      </text>
    </comment>
    <comment ref="AO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AQ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AS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AU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</commentList>
</comments>
</file>

<file path=xl/sharedStrings.xml><?xml version="1.0" encoding="utf-8"?>
<sst xmlns="http://schemas.openxmlformats.org/spreadsheetml/2006/main" count="1825" uniqueCount="821">
  <si>
    <t>氏名</t>
    <rPh sb="0" eb="2">
      <t>シメイ</t>
    </rPh>
    <phoneticPr fontId="3"/>
  </si>
  <si>
    <t>学校名</t>
    <rPh sb="0" eb="3">
      <t>ガッコウメイ</t>
    </rPh>
    <phoneticPr fontId="3"/>
  </si>
  <si>
    <t>氏　名</t>
    <rPh sb="0" eb="1">
      <t>シ</t>
    </rPh>
    <rPh sb="2" eb="3">
      <t>メイ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</si>
  <si>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</si>
  <si>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</si>
  <si>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予選</t>
    <rPh sb="0" eb="2">
      <t>ヨセン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</si>
  <si>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</si>
  <si>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男子個人形　準決勝</t>
    <rPh sb="0" eb="2">
      <t>ダンシ</t>
    </rPh>
    <rPh sb="2" eb="3">
      <t>コ</t>
    </rPh>
    <rPh sb="3" eb="4">
      <t>ジン</t>
    </rPh>
    <rPh sb="4" eb="5">
      <t>カタ</t>
    </rPh>
    <rPh sb="6" eb="7">
      <t>ジュン</t>
    </rPh>
    <rPh sb="7" eb="9">
      <t>ケッショウ</t>
    </rPh>
    <phoneticPr fontId="3"/>
  </si>
  <si>
    <t>個人形</t>
    <rPh sb="0" eb="2">
      <t>コジン</t>
    </rPh>
    <rPh sb="2" eb="3">
      <t>カタ</t>
    </rPh>
    <phoneticPr fontId="3"/>
  </si>
  <si>
    <t>形名</t>
    <rPh sb="0" eb="1">
      <t>カタ</t>
    </rPh>
    <rPh sb="1" eb="2">
      <t>メイ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</si>
  <si>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</si>
  <si>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</si>
  <si>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</si>
  <si>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</si>
  <si>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</si>
  <si>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</si>
  <si>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</si>
  <si>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</si>
  <si>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</si>
  <si>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</si>
  <si>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</si>
  <si>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 xml:space="preserve">   女子個人形　準決勝</t>
    <rPh sb="3" eb="5">
      <t>ジョシ</t>
    </rPh>
    <rPh sb="5" eb="6">
      <t>コ</t>
    </rPh>
    <rPh sb="6" eb="7">
      <t>ジン</t>
    </rPh>
    <rPh sb="7" eb="8">
      <t>カタ</t>
    </rPh>
    <rPh sb="9" eb="10">
      <t>ジュン</t>
    </rPh>
    <rPh sb="10" eb="12">
      <t>ケッショウ</t>
    </rPh>
    <phoneticPr fontId="3"/>
  </si>
  <si>
    <t>女子個人形　準決勝</t>
    <rPh sb="0" eb="2">
      <t>ジョシ</t>
    </rPh>
    <rPh sb="2" eb="3">
      <t>コ</t>
    </rPh>
    <rPh sb="3" eb="4">
      <t>ジン</t>
    </rPh>
    <rPh sb="4" eb="5">
      <t>カタ</t>
    </rPh>
    <rPh sb="6" eb="7">
      <t>ジュン</t>
    </rPh>
    <rPh sb="7" eb="9">
      <t>ケッショウ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</si>
  <si>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</si>
  <si>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</si>
  <si>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</si>
  <si>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</si>
  <si>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</si>
  <si>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</si>
  <si>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</si>
  <si>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</si>
  <si>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</si>
  <si>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</si>
  <si>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</si>
  <si>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</si>
  <si>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</si>
  <si>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女子個人形予選</t>
    <rPh sb="0" eb="2">
      <t>ジョシ</t>
    </rPh>
    <rPh sb="2" eb="4">
      <t>コジン</t>
    </rPh>
    <rPh sb="4" eb="5">
      <t>カタ</t>
    </rPh>
    <rPh sb="5" eb="7">
      <t>ヨセン</t>
    </rPh>
    <phoneticPr fontId="3"/>
  </si>
  <si>
    <t>男子個人形予選</t>
    <rPh sb="0" eb="2">
      <t>ダンシ</t>
    </rPh>
    <rPh sb="2" eb="4">
      <t>コジン</t>
    </rPh>
    <rPh sb="4" eb="5">
      <t>カタ</t>
    </rPh>
    <rPh sb="5" eb="7">
      <t>ヨセン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</si>
  <si>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</si>
  <si>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</si>
  <si>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</si>
  <si>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ｺ-ﾄﾞ</t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</si>
  <si>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</si>
  <si>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</si>
  <si>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>女子個人形（各ｺ-ﾄ上位４名準決勝へ）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</si>
  <si>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</si>
  <si>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>ｺ-ﾄﾞ</t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</si>
  <si>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</si>
  <si>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</si>
  <si>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</si>
  <si>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</si>
  <si>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開場</t>
    <rPh sb="0" eb="1">
      <t>カイ</t>
    </rPh>
    <rPh sb="1" eb="2">
      <t>バ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</si>
  <si>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</si>
  <si>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</si>
  <si>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</si>
  <si>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</si>
  <si>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</si>
  <si>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</si>
  <si>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</si>
  <si>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</si>
  <si>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</si>
  <si>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</si>
  <si>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>千葉県総合スポーツセンター</t>
    <rPh sb="0" eb="3">
      <t>チバケン</t>
    </rPh>
    <rPh sb="3" eb="5">
      <t>ソウゴウ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</si>
  <si>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</si>
  <si>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</si>
  <si>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</si>
  <si>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</si>
  <si>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</si>
  <si>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</si>
  <si>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</si>
  <si>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</si>
  <si>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</si>
  <si>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</si>
  <si>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</si>
  <si>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</si>
  <si>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Ａ</t>
    <phoneticPr fontId="3"/>
  </si>
  <si>
    <t>男子個人形（各ｺ-ﾄ４名準決勝へ）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3"/>
  </si>
  <si>
    <t>団体形</t>
    <rPh sb="0" eb="2">
      <t>ダンタイ</t>
    </rPh>
    <rPh sb="2" eb="3">
      <t>カタ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</si>
  <si>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</si>
  <si>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</si>
  <si>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</si>
  <si>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決勝</t>
    <rPh sb="0" eb="2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</si>
  <si>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</si>
  <si>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</si>
  <si>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</si>
  <si>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</si>
  <si>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</si>
  <si>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ｺ-ﾄﾞ</t>
    <phoneticPr fontId="3"/>
  </si>
  <si>
    <t>ｺ-ﾄﾞ</t>
    <phoneticPr fontId="3"/>
  </si>
  <si>
    <t>コ－ド</t>
    <phoneticPr fontId="3"/>
  </si>
  <si>
    <t>式　　　　　典</t>
    <rPh sb="0" eb="1">
      <t>シキ</t>
    </rPh>
    <rPh sb="6" eb="7">
      <t>テン</t>
    </rPh>
    <phoneticPr fontId="3"/>
  </si>
  <si>
    <t>野中</t>
    <rPh sb="0" eb="2">
      <t>ノナカ</t>
    </rPh>
    <phoneticPr fontId="3"/>
  </si>
  <si>
    <t>運営委員</t>
    <rPh sb="0" eb="2">
      <t>ウンエイ</t>
    </rPh>
    <rPh sb="2" eb="4">
      <t>イイン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</si>
  <si>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</si>
  <si>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</si>
  <si>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</si>
  <si>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（高体連理事長）</t>
    <rPh sb="1" eb="2">
      <t>コウ</t>
    </rPh>
    <rPh sb="2" eb="3">
      <t>タイ</t>
    </rPh>
    <rPh sb="3" eb="4">
      <t>レン</t>
    </rPh>
    <rPh sb="4" eb="7">
      <t>リジチョウ</t>
    </rPh>
    <phoneticPr fontId="3"/>
  </si>
  <si>
    <t>（高体連副理事長）</t>
    <rPh sb="1" eb="2">
      <t>コウ</t>
    </rPh>
    <rPh sb="2" eb="3">
      <t>タイ</t>
    </rPh>
    <rPh sb="3" eb="4">
      <t>レン</t>
    </rPh>
    <rPh sb="4" eb="5">
      <t>フク</t>
    </rPh>
    <rPh sb="5" eb="8">
      <t>リジチョウ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</si>
  <si>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</si>
  <si>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</si>
  <si>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</si>
  <si>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松戸</t>
    <rPh sb="0" eb="2">
      <t>マツド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</si>
  <si>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</si>
  <si>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1階会議室</t>
    <rPh sb="1" eb="2">
      <t>カイ</t>
    </rPh>
    <rPh sb="2" eb="5">
      <t>カイギシツ</t>
    </rPh>
    <phoneticPr fontId="3"/>
  </si>
  <si>
    <t>ｺｰﾄﾞ</t>
    <phoneticPr fontId="3"/>
  </si>
  <si>
    <t>女子団体組手　準決勝</t>
    <rPh sb="0" eb="2">
      <t>ジョシ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</si>
  <si>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男子団体組手　準決勝</t>
    <rPh sb="0" eb="2">
      <t>ダンシ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</si>
  <si>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男女団体組手　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7" eb="9">
      <t>ケッショウ</t>
    </rPh>
    <phoneticPr fontId="3"/>
  </si>
  <si>
    <t>競技開始</t>
    <rPh sb="0" eb="2">
      <t>キョウギ</t>
    </rPh>
    <rPh sb="2" eb="4">
      <t>カイシ</t>
    </rPh>
    <phoneticPr fontId="3"/>
  </si>
  <si>
    <t>　　（市立銚子）</t>
    <rPh sb="3" eb="5">
      <t>シリツ</t>
    </rPh>
    <rPh sb="5" eb="7">
      <t>チョウシ</t>
    </rPh>
    <phoneticPr fontId="3"/>
  </si>
  <si>
    <t>斉田</t>
    <rPh sb="0" eb="2">
      <t>サイタ</t>
    </rPh>
    <phoneticPr fontId="3"/>
  </si>
  <si>
    <t>（習志野）</t>
    <rPh sb="1" eb="4">
      <t>ナラシノ</t>
    </rPh>
    <phoneticPr fontId="3"/>
  </si>
  <si>
    <t>（拓大紅陵）</t>
    <rPh sb="1" eb="3">
      <t>タクダイ</t>
    </rPh>
    <rPh sb="3" eb="4">
      <t>ベニ</t>
    </rPh>
    <rPh sb="4" eb="5">
      <t>リョウ</t>
    </rPh>
    <phoneticPr fontId="3"/>
  </si>
  <si>
    <t>西野</t>
    <rPh sb="0" eb="1">
      <t>ニシ</t>
    </rPh>
    <rPh sb="1" eb="2">
      <t>ノ</t>
    </rPh>
    <phoneticPr fontId="3"/>
  </si>
  <si>
    <t>（麗澤）</t>
    <rPh sb="1" eb="2">
      <t>レイ</t>
    </rPh>
    <rPh sb="2" eb="3">
      <t>タク</t>
    </rPh>
    <phoneticPr fontId="3"/>
  </si>
  <si>
    <t>B</t>
    <phoneticPr fontId="3"/>
  </si>
  <si>
    <t>男子団体形（各コート上位４チ－ム決勝）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</si>
  <si>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（幕張総合高校長）</t>
    <rPh sb="1" eb="3">
      <t>マクハリ</t>
    </rPh>
    <rPh sb="3" eb="5">
      <t>ソウゴウ</t>
    </rPh>
    <rPh sb="5" eb="7">
      <t>コウコウ</t>
    </rPh>
    <rPh sb="7" eb="8">
      <t>チョウ</t>
    </rPh>
    <phoneticPr fontId="3"/>
  </si>
  <si>
    <t>植草　完</t>
    <rPh sb="0" eb="2">
      <t>ウエクサ</t>
    </rPh>
    <rPh sb="3" eb="4">
      <t>カン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</si>
  <si>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</si>
  <si>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（専門部長）</t>
    <rPh sb="1" eb="3">
      <t>センモン</t>
    </rPh>
    <rPh sb="3" eb="5">
      <t>ブチョウ</t>
    </rPh>
    <phoneticPr fontId="3"/>
  </si>
  <si>
    <t>津田亘彦</t>
    <rPh sb="0" eb="2">
      <t>ツダ</t>
    </rPh>
    <rPh sb="2" eb="3">
      <t>ワタル</t>
    </rPh>
    <rPh sb="3" eb="4">
      <t>ヒコ</t>
    </rPh>
    <phoneticPr fontId="3"/>
  </si>
  <si>
    <t>嶋　輝幸</t>
    <rPh sb="0" eb="1">
      <t>シマ</t>
    </rPh>
    <rPh sb="2" eb="4">
      <t>テルユキ</t>
    </rPh>
    <phoneticPr fontId="3"/>
  </si>
  <si>
    <t>佐藤</t>
    <rPh sb="0" eb="2">
      <t>サトウ</t>
    </rPh>
    <phoneticPr fontId="3"/>
  </si>
  <si>
    <t>男子個人形決勝トーナメント</t>
    <rPh sb="0" eb="2">
      <t>ダンシ</t>
    </rPh>
    <rPh sb="2" eb="4">
      <t>コジン</t>
    </rPh>
    <rPh sb="4" eb="5">
      <t>カタ</t>
    </rPh>
    <rPh sb="5" eb="7">
      <t>ケッショウ</t>
    </rPh>
    <phoneticPr fontId="3"/>
  </si>
  <si>
    <t>Ａ１</t>
    <phoneticPr fontId="3"/>
  </si>
  <si>
    <t>Ｂ４</t>
    <phoneticPr fontId="3"/>
  </si>
  <si>
    <t>Ｂ２</t>
    <phoneticPr fontId="3"/>
  </si>
  <si>
    <t>Ａ３</t>
    <phoneticPr fontId="3"/>
  </si>
  <si>
    <t>Ａ２</t>
    <phoneticPr fontId="3"/>
  </si>
  <si>
    <t>Ｂ３</t>
    <phoneticPr fontId="3"/>
  </si>
  <si>
    <t>Ａ４</t>
    <phoneticPr fontId="3"/>
  </si>
  <si>
    <t>Ｂ１</t>
    <phoneticPr fontId="3"/>
  </si>
  <si>
    <t>男女とも準決勝は抽選なし、番号の若い選手から演武、4位まで決める</t>
    <rPh sb="0" eb="2">
      <t>ダンジョ</t>
    </rPh>
    <rPh sb="4" eb="7">
      <t>ジュンケッショウ</t>
    </rPh>
    <rPh sb="8" eb="10">
      <t>チュウセン</t>
    </rPh>
    <rPh sb="13" eb="15">
      <t>バンゴウ</t>
    </rPh>
    <rPh sb="16" eb="17">
      <t>ワカ</t>
    </rPh>
    <rPh sb="18" eb="20">
      <t>センシュ</t>
    </rPh>
    <rPh sb="22" eb="24">
      <t>エンブ</t>
    </rPh>
    <rPh sb="26" eb="27">
      <t>イ</t>
    </rPh>
    <rPh sb="29" eb="30">
      <t>キ</t>
    </rPh>
    <phoneticPr fontId="3"/>
  </si>
  <si>
    <t>自由形（ただし、基本形、予選・準決勝で演武した形は除く）</t>
    <rPh sb="0" eb="2">
      <t>ジユウ</t>
    </rPh>
    <rPh sb="2" eb="3">
      <t>カタ</t>
    </rPh>
    <rPh sb="8" eb="10">
      <t>キホン</t>
    </rPh>
    <rPh sb="10" eb="11">
      <t>カタ</t>
    </rPh>
    <rPh sb="12" eb="14">
      <t>ヨセン</t>
    </rPh>
    <rPh sb="15" eb="18">
      <t>ジュンケッショウ</t>
    </rPh>
    <rPh sb="19" eb="21">
      <t>エンブ</t>
    </rPh>
    <rPh sb="23" eb="24">
      <t>カタ</t>
    </rPh>
    <rPh sb="25" eb="26">
      <t>ノゾ</t>
    </rPh>
    <phoneticPr fontId="3"/>
  </si>
  <si>
    <t>女子個人形決勝トーナメント</t>
    <rPh sb="0" eb="2">
      <t>ジョシ</t>
    </rPh>
    <rPh sb="2" eb="4">
      <t>コジン</t>
    </rPh>
    <rPh sb="4" eb="5">
      <t>カタ</t>
    </rPh>
    <rPh sb="5" eb="7">
      <t>ケッショウ</t>
    </rPh>
    <phoneticPr fontId="3"/>
  </si>
  <si>
    <t>安本　健彦</t>
    <rPh sb="0" eb="2">
      <t>ヤスモト</t>
    </rPh>
    <rPh sb="3" eb="5">
      <t>タケヒコ</t>
    </rPh>
    <phoneticPr fontId="3"/>
  </si>
  <si>
    <t>（市立習志野高校長）</t>
    <rPh sb="1" eb="3">
      <t>イチリツ</t>
    </rPh>
    <rPh sb="3" eb="6">
      <t>ナラシノ</t>
    </rPh>
    <rPh sb="6" eb="9">
      <t>コウコウチョウ</t>
    </rPh>
    <phoneticPr fontId="3"/>
  </si>
  <si>
    <t>安藤　清</t>
    <rPh sb="0" eb="2">
      <t>アンドウ</t>
    </rPh>
    <rPh sb="3" eb="4">
      <t>キヨシ</t>
    </rPh>
    <phoneticPr fontId="3"/>
  </si>
  <si>
    <t>（銚子高校長）</t>
    <rPh sb="1" eb="3">
      <t>チョウシ</t>
    </rPh>
    <rPh sb="3" eb="6">
      <t>コウコウチョウ</t>
    </rPh>
    <rPh sb="4" eb="6">
      <t>コウチョウ</t>
    </rPh>
    <phoneticPr fontId="3"/>
  </si>
  <si>
    <t>（野田中央）</t>
    <rPh sb="1" eb="3">
      <t>ノダ</t>
    </rPh>
    <rPh sb="3" eb="5">
      <t>チュウオウ</t>
    </rPh>
    <phoneticPr fontId="3"/>
  </si>
  <si>
    <t>男女個人組手準決勝</t>
    <rPh sb="0" eb="1">
      <t>オトコ</t>
    </rPh>
    <rPh sb="1" eb="2">
      <t>オンナ</t>
    </rPh>
    <rPh sb="2" eb="4">
      <t>コジン</t>
    </rPh>
    <rPh sb="4" eb="5">
      <t>ク</t>
    </rPh>
    <rPh sb="5" eb="6">
      <t>テ</t>
    </rPh>
    <rPh sb="6" eb="9">
      <t>ジュンケッショウ</t>
    </rPh>
    <phoneticPr fontId="3"/>
  </si>
  <si>
    <t>女子個人形決勝トーナメント</t>
    <rPh sb="0" eb="2">
      <t>ジョシ</t>
    </rPh>
    <rPh sb="2" eb="4">
      <t>コジン</t>
    </rPh>
    <rPh sb="4" eb="5">
      <t>カタ</t>
    </rPh>
    <rPh sb="5" eb="6">
      <t>ケツ</t>
    </rPh>
    <rPh sb="6" eb="7">
      <t>カ</t>
    </rPh>
    <phoneticPr fontId="3"/>
  </si>
  <si>
    <t>男子個人形決勝トーナメント</t>
    <rPh sb="0" eb="2">
      <t>ダンシ</t>
    </rPh>
    <rPh sb="2" eb="4">
      <t>コジン</t>
    </rPh>
    <rPh sb="4" eb="5">
      <t>カタ</t>
    </rPh>
    <rPh sb="5" eb="6">
      <t>ケツ</t>
    </rPh>
    <rPh sb="6" eb="7">
      <t>カ</t>
    </rPh>
    <phoneticPr fontId="3"/>
  </si>
  <si>
    <t>女子個人 組手</t>
    <rPh sb="0" eb="2">
      <t>ジョシ</t>
    </rPh>
    <rPh sb="2" eb="4">
      <t>コジン</t>
    </rPh>
    <rPh sb="5" eb="6">
      <t>ク</t>
    </rPh>
    <rPh sb="6" eb="7">
      <t>テ</t>
    </rPh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</si>
  <si>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3"/>
  </si>
  <si>
    <t>女子</t>
    <rPh sb="0" eb="2">
      <t>ジョシ</t>
    </rPh>
    <phoneticPr fontId="3"/>
  </si>
  <si>
    <t>形</t>
    <rPh sb="0" eb="1">
      <t>カタ</t>
    </rPh>
    <phoneticPr fontId="3"/>
  </si>
  <si>
    <t>組　　　　　　　手</t>
    <rPh sb="0" eb="1">
      <t>クミ</t>
    </rPh>
    <rPh sb="8" eb="9">
      <t>テ</t>
    </rPh>
    <phoneticPr fontId="3"/>
  </si>
  <si>
    <t>団体</t>
    <rPh sb="0" eb="2">
      <t>ダンタイ</t>
    </rPh>
    <phoneticPr fontId="3"/>
  </si>
  <si>
    <t>個　　　　　　人</t>
    <rPh sb="0" eb="1">
      <t>コ</t>
    </rPh>
    <rPh sb="7" eb="8">
      <t>ヒト</t>
    </rPh>
    <phoneticPr fontId="3"/>
  </si>
  <si>
    <t>組手選手数</t>
    <rPh sb="0" eb="1">
      <t>クミ</t>
    </rPh>
    <rPh sb="1" eb="2">
      <t>テ</t>
    </rPh>
    <rPh sb="2" eb="5">
      <t>センシュスウ</t>
    </rPh>
    <phoneticPr fontId="3"/>
  </si>
  <si>
    <t>傷害保険</t>
    <rPh sb="0" eb="2">
      <t>ショウガイ</t>
    </rPh>
    <rPh sb="2" eb="4">
      <t>ホケン</t>
    </rPh>
    <phoneticPr fontId="3"/>
  </si>
  <si>
    <t>推　薦</t>
    <rPh sb="0" eb="1">
      <t>スイ</t>
    </rPh>
    <rPh sb="2" eb="3">
      <t>コモ</t>
    </rPh>
    <phoneticPr fontId="3"/>
  </si>
  <si>
    <t>学館浦安</t>
    <rPh sb="0" eb="2">
      <t>ガッカン</t>
    </rPh>
    <rPh sb="2" eb="4">
      <t>ウラヤス</t>
    </rPh>
    <phoneticPr fontId="3"/>
  </si>
  <si>
    <t>渡辺</t>
    <rPh sb="0" eb="2">
      <t>ワタナベ</t>
    </rPh>
    <phoneticPr fontId="3"/>
  </si>
  <si>
    <t>船橋東</t>
    <rPh sb="0" eb="2">
      <t>フナバシ</t>
    </rPh>
    <rPh sb="2" eb="3">
      <t>ヒガシ</t>
    </rPh>
    <phoneticPr fontId="3"/>
  </si>
  <si>
    <t>松島</t>
    <rPh sb="0" eb="2">
      <t>マツシマ</t>
    </rPh>
    <phoneticPr fontId="3"/>
  </si>
  <si>
    <t>南</t>
    <rPh sb="0" eb="1">
      <t>ミナミ</t>
    </rPh>
    <phoneticPr fontId="3"/>
  </si>
  <si>
    <t>大屋</t>
    <rPh sb="0" eb="2">
      <t>オオヤ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</si>
  <si>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</si>
  <si>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長谷川</t>
    <rPh sb="0" eb="3">
      <t>ハセガワ</t>
    </rPh>
    <phoneticPr fontId="3"/>
  </si>
  <si>
    <t>習志野</t>
    <rPh sb="0" eb="3">
      <t>ナラシノ</t>
    </rPh>
    <phoneticPr fontId="3"/>
  </si>
  <si>
    <t>松永</t>
    <rPh sb="0" eb="2">
      <t>マツナガ</t>
    </rPh>
    <phoneticPr fontId="3"/>
  </si>
  <si>
    <t>山田</t>
    <rPh sb="0" eb="2">
      <t>ヤマダ</t>
    </rPh>
    <phoneticPr fontId="3"/>
  </si>
  <si>
    <t>幕張</t>
    <rPh sb="0" eb="2">
      <t>マクハリ</t>
    </rPh>
    <phoneticPr fontId="3"/>
  </si>
  <si>
    <t>原</t>
    <rPh sb="0" eb="1">
      <t>ハラ</t>
    </rPh>
    <phoneticPr fontId="3"/>
  </si>
  <si>
    <t>敬愛学園</t>
    <rPh sb="0" eb="2">
      <t>ケイアイ</t>
    </rPh>
    <rPh sb="2" eb="4">
      <t>ガクエン</t>
    </rPh>
    <phoneticPr fontId="3"/>
  </si>
  <si>
    <t>本多</t>
    <rPh sb="0" eb="2">
      <t>ホンダ</t>
    </rPh>
    <phoneticPr fontId="3"/>
  </si>
  <si>
    <t>加藤</t>
    <rPh sb="0" eb="2">
      <t>カトウ</t>
    </rPh>
    <phoneticPr fontId="3"/>
  </si>
  <si>
    <t>千葉経済</t>
    <rPh sb="0" eb="2">
      <t>チバ</t>
    </rPh>
    <rPh sb="2" eb="4">
      <t>ケイザイ</t>
    </rPh>
    <phoneticPr fontId="3"/>
  </si>
  <si>
    <t>廣瀬</t>
    <rPh sb="0" eb="2">
      <t>ヒロセ</t>
    </rPh>
    <phoneticPr fontId="3"/>
  </si>
  <si>
    <t>千葉南</t>
    <rPh sb="0" eb="2">
      <t>チバ</t>
    </rPh>
    <rPh sb="2" eb="3">
      <t>ミナミ</t>
    </rPh>
    <phoneticPr fontId="3"/>
  </si>
  <si>
    <t>野田中央</t>
    <rPh sb="0" eb="2">
      <t>ノダ</t>
    </rPh>
    <rPh sb="2" eb="4">
      <t>チュウオウ</t>
    </rPh>
    <phoneticPr fontId="3"/>
  </si>
  <si>
    <t>松本</t>
    <rPh sb="0" eb="2">
      <t>マツモト</t>
    </rPh>
    <phoneticPr fontId="3"/>
  </si>
  <si>
    <t>柏日体</t>
    <rPh sb="0" eb="1">
      <t>カシワ</t>
    </rPh>
    <rPh sb="1" eb="2">
      <t>ヒ</t>
    </rPh>
    <rPh sb="2" eb="3">
      <t>タイ</t>
    </rPh>
    <phoneticPr fontId="3"/>
  </si>
  <si>
    <t>大島</t>
    <rPh sb="0" eb="2">
      <t>オオシマ</t>
    </rPh>
    <phoneticPr fontId="3"/>
  </si>
  <si>
    <t>黒田</t>
    <rPh sb="0" eb="2">
      <t>クロダ</t>
    </rPh>
    <phoneticPr fontId="3"/>
  </si>
  <si>
    <t>稲石</t>
    <rPh sb="0" eb="2">
      <t>イナイシ</t>
    </rPh>
    <phoneticPr fontId="3"/>
  </si>
  <si>
    <t>荒井</t>
    <rPh sb="0" eb="2">
      <t>アライ</t>
    </rPh>
    <phoneticPr fontId="3"/>
  </si>
  <si>
    <t>南條</t>
    <rPh sb="0" eb="2">
      <t>ナンジョウ</t>
    </rPh>
    <phoneticPr fontId="3"/>
  </si>
  <si>
    <t>西武台</t>
    <rPh sb="0" eb="2">
      <t>セイブ</t>
    </rPh>
    <rPh sb="2" eb="3">
      <t>ダイ</t>
    </rPh>
    <phoneticPr fontId="3"/>
  </si>
  <si>
    <t>鈴木</t>
    <rPh sb="0" eb="2">
      <t>スズキ</t>
    </rPh>
    <phoneticPr fontId="3"/>
  </si>
  <si>
    <t>高梨</t>
    <rPh sb="0" eb="2">
      <t>タカナシ</t>
    </rPh>
    <phoneticPr fontId="3"/>
  </si>
  <si>
    <t>麗澤</t>
    <rPh sb="0" eb="1">
      <t>レイ</t>
    </rPh>
    <rPh sb="1" eb="2">
      <t>サワ</t>
    </rPh>
    <phoneticPr fontId="3"/>
  </si>
  <si>
    <t>桑原</t>
    <rPh sb="0" eb="2">
      <t>クワバラ</t>
    </rPh>
    <phoneticPr fontId="3"/>
  </si>
  <si>
    <t>花岡</t>
    <rPh sb="0" eb="2">
      <t>ハナオカ</t>
    </rPh>
    <phoneticPr fontId="3"/>
  </si>
  <si>
    <t>小野</t>
    <rPh sb="0" eb="2">
      <t>オノ</t>
    </rPh>
    <phoneticPr fontId="3"/>
  </si>
  <si>
    <t>拓大紅陵</t>
  </si>
  <si>
    <t>山本</t>
    <rPh sb="0" eb="2">
      <t>ヤマモト</t>
    </rPh>
    <phoneticPr fontId="3"/>
  </si>
  <si>
    <t>坂内</t>
    <rPh sb="0" eb="2">
      <t>サカウチ</t>
    </rPh>
    <phoneticPr fontId="3"/>
  </si>
  <si>
    <t>寺岡</t>
    <rPh sb="0" eb="2">
      <t>テラオカ</t>
    </rPh>
    <phoneticPr fontId="3"/>
  </si>
  <si>
    <t>木更津総合</t>
  </si>
  <si>
    <t>木村</t>
    <rPh sb="0" eb="2">
      <t>キムラ</t>
    </rPh>
    <phoneticPr fontId="3"/>
  </si>
  <si>
    <t>袖ヶ浦</t>
  </si>
  <si>
    <t>仲村</t>
    <rPh sb="0" eb="2">
      <t>ナカムラ</t>
    </rPh>
    <phoneticPr fontId="3"/>
  </si>
  <si>
    <t>長生</t>
  </si>
  <si>
    <t>青山</t>
    <rPh sb="0" eb="2">
      <t>アオヤマ</t>
    </rPh>
    <phoneticPr fontId="3"/>
  </si>
  <si>
    <t>林</t>
    <rPh sb="0" eb="1">
      <t>ハヤシ</t>
    </rPh>
    <phoneticPr fontId="3"/>
  </si>
  <si>
    <t>茂原樟陽</t>
  </si>
  <si>
    <t>浅野</t>
    <rPh sb="0" eb="2">
      <t>アサノ</t>
    </rPh>
    <phoneticPr fontId="3"/>
  </si>
  <si>
    <t>千葉学芸</t>
  </si>
  <si>
    <t>東金</t>
  </si>
  <si>
    <t>小川</t>
    <rPh sb="0" eb="2">
      <t>オガワ</t>
    </rPh>
    <phoneticPr fontId="3"/>
  </si>
  <si>
    <t>小松</t>
    <rPh sb="0" eb="2">
      <t>コマツ</t>
    </rPh>
    <phoneticPr fontId="3"/>
  </si>
  <si>
    <t>成東</t>
  </si>
  <si>
    <t>若梅</t>
    <rPh sb="0" eb="2">
      <t>ワカウメ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</si>
  <si>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</si>
  <si>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</si>
  <si>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千葉黎明</t>
    <rPh sb="0" eb="2">
      <t>チバ</t>
    </rPh>
    <rPh sb="2" eb="4">
      <t>レイメイ</t>
    </rPh>
    <phoneticPr fontId="3"/>
  </si>
  <si>
    <t>横芝敬愛</t>
    <rPh sb="0" eb="2">
      <t>ヨコシバ</t>
    </rPh>
    <rPh sb="2" eb="4">
      <t>ケイアイ</t>
    </rPh>
    <phoneticPr fontId="3"/>
  </si>
  <si>
    <t>市立銚子</t>
    <rPh sb="0" eb="2">
      <t>イチリツ</t>
    </rPh>
    <rPh sb="2" eb="4">
      <t>チョウシ</t>
    </rPh>
    <phoneticPr fontId="3"/>
  </si>
  <si>
    <t>銚子商業</t>
    <rPh sb="0" eb="2">
      <t>チョウシ</t>
    </rPh>
    <rPh sb="2" eb="4">
      <t>ショウギョウ</t>
    </rPh>
    <phoneticPr fontId="3"/>
  </si>
  <si>
    <t>佐原</t>
    <rPh sb="0" eb="2">
      <t>サワラ</t>
    </rPh>
    <phoneticPr fontId="3"/>
  </si>
  <si>
    <t>三橋</t>
    <rPh sb="0" eb="2">
      <t>ミツハシ</t>
    </rPh>
    <phoneticPr fontId="3"/>
  </si>
  <si>
    <t>青木</t>
    <rPh sb="0" eb="2">
      <t>アオキ</t>
    </rPh>
    <phoneticPr fontId="3"/>
  </si>
  <si>
    <t>森川</t>
    <rPh sb="0" eb="2">
      <t>モリカワ</t>
    </rPh>
    <phoneticPr fontId="3"/>
  </si>
  <si>
    <t>茂木</t>
    <rPh sb="0" eb="2">
      <t>モギ</t>
    </rPh>
    <phoneticPr fontId="3"/>
  </si>
  <si>
    <t>山口</t>
    <rPh sb="0" eb="2">
      <t>ヤマグチ</t>
    </rPh>
    <phoneticPr fontId="3"/>
  </si>
  <si>
    <t>兼坂</t>
    <rPh sb="0" eb="2">
      <t>カネサカ</t>
    </rPh>
    <phoneticPr fontId="3"/>
  </si>
  <si>
    <t>山下</t>
    <rPh sb="0" eb="2">
      <t>ヤマシタ</t>
    </rPh>
    <phoneticPr fontId="3"/>
  </si>
  <si>
    <t>千葉黎明</t>
    <rPh sb="0" eb="2">
      <t>チバ</t>
    </rPh>
    <rPh sb="2" eb="4">
      <t>レイメイ</t>
    </rPh>
    <phoneticPr fontId="3"/>
  </si>
  <si>
    <t>女子団体形（各コート上位４チーム決勝）</t>
    <rPh sb="0" eb="2">
      <t>ジョシ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</si>
  <si>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瀧本　寛</t>
    <rPh sb="0" eb="2">
      <t>タキモト</t>
    </rPh>
    <rPh sb="3" eb="4">
      <t>ヒロシ</t>
    </rPh>
    <phoneticPr fontId="3"/>
  </si>
  <si>
    <t>池田</t>
    <rPh sb="0" eb="2">
      <t>イケダ</t>
    </rPh>
    <phoneticPr fontId="3"/>
  </si>
  <si>
    <t>（浦安南）</t>
    <rPh sb="1" eb="3">
      <t>ウラヤス</t>
    </rPh>
    <rPh sb="3" eb="4">
      <t>ミナミ</t>
    </rPh>
    <phoneticPr fontId="3"/>
  </si>
  <si>
    <t>浮島</t>
    <rPh sb="0" eb="2">
      <t>ウキシマ</t>
    </rPh>
    <phoneticPr fontId="3"/>
  </si>
  <si>
    <t>拓大紅陵</t>
    <phoneticPr fontId="3"/>
  </si>
  <si>
    <t>本</t>
    <rPh sb="0" eb="1">
      <t>モト</t>
    </rPh>
    <phoneticPr fontId="3"/>
  </si>
  <si>
    <t>内田</t>
    <rPh sb="0" eb="2">
      <t>ウチダ</t>
    </rPh>
    <phoneticPr fontId="3"/>
  </si>
  <si>
    <t>大塚</t>
    <rPh sb="0" eb="2">
      <t>オオツカ</t>
    </rPh>
    <phoneticPr fontId="3"/>
  </si>
  <si>
    <t>知久</t>
    <rPh sb="0" eb="2">
      <t>チク</t>
    </rPh>
    <phoneticPr fontId="3"/>
  </si>
  <si>
    <t>男子個人形準決勝</t>
    <rPh sb="0" eb="2">
      <t>ダンシ</t>
    </rPh>
    <rPh sb="2" eb="4">
      <t>コジン</t>
    </rPh>
    <rPh sb="4" eb="5">
      <t>カタ</t>
    </rPh>
    <rPh sb="5" eb="8">
      <t>ジュンケッショウ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</si>
  <si>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</si>
  <si>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</si>
  <si>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</si>
  <si>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</si>
  <si>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A</t>
    <phoneticPr fontId="3"/>
  </si>
  <si>
    <t>A,Bから４人ずつ</t>
    <rPh sb="6" eb="7">
      <t>ニン</t>
    </rPh>
    <phoneticPr fontId="3"/>
  </si>
  <si>
    <t>C,Dから４人ずつ</t>
    <rPh sb="6" eb="7">
      <t>ニン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</si>
  <si>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</si>
  <si>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</si>
  <si>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</si>
  <si>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平成２５年度千葉県高等学校新人体育大会空手道大会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rPh sb="19" eb="21">
      <t>カラテ</t>
    </rPh>
    <rPh sb="21" eb="22">
      <t>ドウ</t>
    </rPh>
    <rPh sb="22" eb="24">
      <t>タイカイ</t>
    </rPh>
    <phoneticPr fontId="3"/>
  </si>
  <si>
    <t>鎌形　勇</t>
    <rPh sb="0" eb="2">
      <t>カマガタ</t>
    </rPh>
    <rPh sb="3" eb="4">
      <t>イサム</t>
    </rPh>
    <phoneticPr fontId="3"/>
  </si>
  <si>
    <t>（　　　 同　　　　）</t>
    <phoneticPr fontId="3"/>
  </si>
  <si>
    <t>大久保　利宏</t>
    <rPh sb="0" eb="3">
      <t>オオクボ</t>
    </rPh>
    <rPh sb="4" eb="6">
      <t>トシヒロ</t>
    </rPh>
    <phoneticPr fontId="3"/>
  </si>
  <si>
    <t>田浦　定一</t>
    <rPh sb="0" eb="2">
      <t>タウラ</t>
    </rPh>
    <rPh sb="3" eb="5">
      <t>サダカズ</t>
    </rPh>
    <phoneticPr fontId="3"/>
  </si>
  <si>
    <t>（君津高校長）</t>
    <rPh sb="1" eb="3">
      <t>キミツ</t>
    </rPh>
    <rPh sb="3" eb="4">
      <t>ダカ</t>
    </rPh>
    <rPh sb="4" eb="6">
      <t>コウチョウ</t>
    </rPh>
    <phoneticPr fontId="3"/>
  </si>
  <si>
    <t>由利　聡</t>
    <rPh sb="0" eb="2">
      <t>ユリ</t>
    </rPh>
    <rPh sb="3" eb="4">
      <t>サトル</t>
    </rPh>
    <phoneticPr fontId="3"/>
  </si>
  <si>
    <t>米澤　努</t>
    <rPh sb="0" eb="2">
      <t>ヨネザワ</t>
    </rPh>
    <rPh sb="3" eb="4">
      <t>ツトム</t>
    </rPh>
    <phoneticPr fontId="3"/>
  </si>
  <si>
    <t>　Ａ 成田</t>
    <rPh sb="3" eb="5">
      <t>ナリタ</t>
    </rPh>
    <phoneticPr fontId="3"/>
  </si>
  <si>
    <t>　Ｂ 麗澤・柏日体</t>
    <rPh sb="3" eb="5">
      <t>レイタク</t>
    </rPh>
    <rPh sb="6" eb="7">
      <t>カシワ</t>
    </rPh>
    <rPh sb="7" eb="8">
      <t>ニチ</t>
    </rPh>
    <rPh sb="8" eb="9">
      <t>タイ</t>
    </rPh>
    <phoneticPr fontId="3"/>
  </si>
  <si>
    <t>　　 西武台千葉</t>
    <rPh sb="3" eb="5">
      <t>セイブ</t>
    </rPh>
    <rPh sb="5" eb="6">
      <t>ダイ</t>
    </rPh>
    <rPh sb="6" eb="8">
      <t>チバ</t>
    </rPh>
    <phoneticPr fontId="3"/>
  </si>
  <si>
    <t>　　 学館浦安</t>
    <rPh sb="3" eb="5">
      <t>ガッカン</t>
    </rPh>
    <rPh sb="5" eb="7">
      <t>ウラヤス</t>
    </rPh>
    <phoneticPr fontId="3"/>
  </si>
  <si>
    <t>　Ａ 小川</t>
    <rPh sb="3" eb="5">
      <t>オガワ</t>
    </rPh>
    <phoneticPr fontId="3"/>
  </si>
  <si>
    <t>　Ｂ　平井</t>
    <rPh sb="3" eb="5">
      <t>ヒライ</t>
    </rPh>
    <phoneticPr fontId="3"/>
  </si>
  <si>
    <t>　Ｃ 安藤</t>
    <rPh sb="3" eb="5">
      <t>アンドウ</t>
    </rPh>
    <phoneticPr fontId="3"/>
  </si>
  <si>
    <t>　　（西武台千葉）</t>
    <rPh sb="3" eb="5">
      <t>セイブ</t>
    </rPh>
    <rPh sb="5" eb="6">
      <t>ダイ</t>
    </rPh>
    <rPh sb="6" eb="8">
      <t>チバ</t>
    </rPh>
    <phoneticPr fontId="3"/>
  </si>
  <si>
    <t>　　（秀明八千代）</t>
    <rPh sb="3" eb="5">
      <t>シュウメイ</t>
    </rPh>
    <rPh sb="5" eb="8">
      <t>ヤチヨ</t>
    </rPh>
    <phoneticPr fontId="3"/>
  </si>
  <si>
    <t>　　（樟陽）</t>
    <rPh sb="3" eb="5">
      <t>ショウヨウ</t>
    </rPh>
    <phoneticPr fontId="3"/>
  </si>
  <si>
    <t>　　 深田</t>
    <phoneticPr fontId="3"/>
  </si>
  <si>
    <t>　　 三浦</t>
    <rPh sb="3" eb="5">
      <t>ミウラ</t>
    </rPh>
    <phoneticPr fontId="3"/>
  </si>
  <si>
    <t>　　斉藤</t>
    <rPh sb="2" eb="4">
      <t>サイトウ</t>
    </rPh>
    <phoneticPr fontId="3"/>
  </si>
  <si>
    <t>　　 (成田)</t>
    <phoneticPr fontId="3"/>
  </si>
  <si>
    <t>　　（柏日体）</t>
    <rPh sb="3" eb="4">
      <t>カシワ</t>
    </rPh>
    <rPh sb="4" eb="5">
      <t>ニチ</t>
    </rPh>
    <rPh sb="5" eb="6">
      <t>タイ</t>
    </rPh>
    <phoneticPr fontId="3"/>
  </si>
  <si>
    <t>　　（学館浦安）</t>
    <rPh sb="3" eb="5">
      <t>ガッカン</t>
    </rPh>
    <rPh sb="5" eb="7">
      <t>ウラヤス</t>
    </rPh>
    <phoneticPr fontId="3"/>
  </si>
  <si>
    <t>　　（長生）</t>
    <rPh sb="3" eb="5">
      <t>チョウセイ</t>
    </rPh>
    <phoneticPr fontId="3"/>
  </si>
  <si>
    <t>中村</t>
    <rPh sb="0" eb="2">
      <t>ナカムラ</t>
    </rPh>
    <phoneticPr fontId="3"/>
  </si>
  <si>
    <t>(千葉学芸)</t>
    <rPh sb="1" eb="3">
      <t>チバ</t>
    </rPh>
    <rPh sb="3" eb="5">
      <t>ガクゲイ</t>
    </rPh>
    <phoneticPr fontId="3"/>
  </si>
  <si>
    <t>安本</t>
    <rPh sb="0" eb="2">
      <t>ヤスモト</t>
    </rPh>
    <phoneticPr fontId="3"/>
  </si>
  <si>
    <t>(麗澤)</t>
    <phoneticPr fontId="3"/>
  </si>
  <si>
    <t>（袖ヶ浦）</t>
    <rPh sb="1" eb="4">
      <t>ソデガウラ</t>
    </rPh>
    <phoneticPr fontId="3"/>
  </si>
  <si>
    <t>橋本</t>
    <rPh sb="0" eb="2">
      <t>ハシモト</t>
    </rPh>
    <phoneticPr fontId="3"/>
  </si>
  <si>
    <t>吉植</t>
    <phoneticPr fontId="3"/>
  </si>
  <si>
    <t>吉田 １日目</t>
    <rPh sb="0" eb="2">
      <t>ヨシダ</t>
    </rPh>
    <rPh sb="4" eb="6">
      <t>ニチメ</t>
    </rPh>
    <phoneticPr fontId="3"/>
  </si>
  <si>
    <t>（成田北）</t>
    <rPh sb="1" eb="3">
      <t>ナリタ</t>
    </rPh>
    <rPh sb="3" eb="4">
      <t>キタ</t>
    </rPh>
    <phoneticPr fontId="3"/>
  </si>
  <si>
    <t>(成田)</t>
    <phoneticPr fontId="3"/>
  </si>
  <si>
    <t>補助生徒：</t>
    <rPh sb="0" eb="2">
      <t>ホジョ</t>
    </rPh>
    <rPh sb="2" eb="4">
      <t>セイト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</si>
  <si>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</si>
  <si>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</si>
  <si>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土井</t>
    <phoneticPr fontId="3"/>
  </si>
  <si>
    <t>(東金)　</t>
    <phoneticPr fontId="3"/>
  </si>
  <si>
    <t>(成東)</t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</si>
  <si>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</si>
  <si>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</si>
  <si>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</si>
  <si>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 xml:space="preserve"> １２：００～１２：３０</t>
    <phoneticPr fontId="3"/>
  </si>
  <si>
    <t xml:space="preserve"> １２：３０～１３：００</t>
    <phoneticPr fontId="3"/>
  </si>
  <si>
    <t>Ａ・Ｂ・Ｃ・Ｄ</t>
    <phoneticPr fontId="3"/>
  </si>
  <si>
    <t>A・B</t>
    <phoneticPr fontId="3"/>
  </si>
  <si>
    <t>A・Ｂ</t>
    <phoneticPr fontId="3"/>
  </si>
  <si>
    <t>Ａ・Ｂ</t>
    <phoneticPr fontId="3"/>
  </si>
  <si>
    <t>A</t>
    <phoneticPr fontId="3"/>
  </si>
  <si>
    <t>Ｂ</t>
    <phoneticPr fontId="3"/>
  </si>
  <si>
    <t>A・B(準決まで）</t>
    <rPh sb="4" eb="6">
      <t>ジュンケツ</t>
    </rPh>
    <phoneticPr fontId="3"/>
  </si>
  <si>
    <t>Ｃ</t>
    <phoneticPr fontId="3"/>
  </si>
  <si>
    <t>A（女子）・B（男子）</t>
    <rPh sb="2" eb="4">
      <t>ジョシ</t>
    </rPh>
    <rPh sb="8" eb="10">
      <t>ダンシ</t>
    </rPh>
    <phoneticPr fontId="3"/>
  </si>
  <si>
    <t>〔注〕進行状況によりコートを変更して競技することがありますので、放送に注意を払ってください。</t>
    <rPh sb="1" eb="2">
      <t>チュウ</t>
    </rPh>
    <rPh sb="3" eb="5">
      <t>シンコウ</t>
    </rPh>
    <rPh sb="5" eb="7">
      <t>ジョウキョウ</t>
    </rPh>
    <rPh sb="14" eb="16">
      <t>ヘンコウ</t>
    </rPh>
    <rPh sb="18" eb="20">
      <t>キョウギ</t>
    </rPh>
    <rPh sb="32" eb="34">
      <t>ホウソウ</t>
    </rPh>
    <rPh sb="35" eb="37">
      <t>チュウイ</t>
    </rPh>
    <rPh sb="38" eb="39">
      <t>ハラ</t>
    </rPh>
    <phoneticPr fontId="3"/>
  </si>
  <si>
    <r>
      <t xml:space="preserve">昼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食</t>
    </r>
    <rPh sb="0" eb="1">
      <t>ヒル</t>
    </rPh>
    <rPh sb="6" eb="7">
      <t>ショク</t>
    </rPh>
    <phoneticPr fontId="3"/>
  </si>
  <si>
    <t>昼     食</t>
    <rPh sb="0" eb="1">
      <t>ヒル</t>
    </rPh>
    <rPh sb="6" eb="7">
      <t>ショク</t>
    </rPh>
    <phoneticPr fontId="3"/>
  </si>
  <si>
    <t>成 績 発 表</t>
    <rPh sb="0" eb="1">
      <t>シゲル</t>
    </rPh>
    <rPh sb="2" eb="3">
      <t>イサオ</t>
    </rPh>
    <rPh sb="4" eb="5">
      <t>ハッ</t>
    </rPh>
    <rPh sb="6" eb="7">
      <t>ヒョウ</t>
    </rPh>
    <phoneticPr fontId="3"/>
  </si>
  <si>
    <t>掃       　除</t>
    <phoneticPr fontId="3"/>
  </si>
  <si>
    <t>平成25年度新人大会千葉県予選会　参加選手およびチ－ム</t>
    <rPh sb="0" eb="2">
      <t>ヘイセイ</t>
    </rPh>
    <rPh sb="4" eb="6">
      <t>ネンド</t>
    </rPh>
    <rPh sb="6" eb="8">
      <t>シンジン</t>
    </rPh>
    <rPh sb="8" eb="10">
      <t>タイカイ</t>
    </rPh>
    <rPh sb="10" eb="13">
      <t>チバケン</t>
    </rPh>
    <rPh sb="13" eb="15">
      <t>ヨセン</t>
    </rPh>
    <rPh sb="15" eb="16">
      <t>カイ</t>
    </rPh>
    <rPh sb="17" eb="19">
      <t>サンカ</t>
    </rPh>
    <rPh sb="19" eb="21">
      <t>センシュ</t>
    </rPh>
    <phoneticPr fontId="3"/>
  </si>
  <si>
    <t>個人</t>
    <rPh sb="0" eb="2">
      <t>コジン</t>
    </rPh>
    <phoneticPr fontId="3"/>
  </si>
  <si>
    <t>○</t>
    <phoneticPr fontId="3"/>
  </si>
  <si>
    <t>　</t>
    <phoneticPr fontId="3"/>
  </si>
  <si>
    <t>地１○</t>
    <rPh sb="0" eb="1">
      <t>チ</t>
    </rPh>
    <phoneticPr fontId="3"/>
  </si>
  <si>
    <t>後藤</t>
    <rPh sb="0" eb="2">
      <t>ゴトウ</t>
    </rPh>
    <phoneticPr fontId="3"/>
  </si>
  <si>
    <t>地１</t>
    <rPh sb="0" eb="1">
      <t>チ</t>
    </rPh>
    <phoneticPr fontId="3"/>
  </si>
  <si>
    <t>塚本</t>
    <rPh sb="0" eb="2">
      <t>ツカモト</t>
    </rPh>
    <phoneticPr fontId="3"/>
  </si>
  <si>
    <t>地２</t>
    <rPh sb="0" eb="1">
      <t>チ</t>
    </rPh>
    <phoneticPr fontId="3"/>
  </si>
  <si>
    <t>総２</t>
    <rPh sb="0" eb="1">
      <t>ソウ</t>
    </rPh>
    <phoneticPr fontId="3"/>
  </si>
  <si>
    <t>○</t>
    <phoneticPr fontId="3"/>
  </si>
  <si>
    <t>　</t>
    <phoneticPr fontId="3"/>
  </si>
  <si>
    <t>留月</t>
    <rPh sb="0" eb="1">
      <t>ト</t>
    </rPh>
    <rPh sb="1" eb="2">
      <t>ツキ</t>
    </rPh>
    <phoneticPr fontId="3"/>
  </si>
  <si>
    <t>総４</t>
    <rPh sb="0" eb="1">
      <t>ソウ</t>
    </rPh>
    <phoneticPr fontId="3"/>
  </si>
  <si>
    <t>○</t>
  </si>
  <si>
    <t>金子</t>
    <rPh sb="0" eb="2">
      <t>カネコ</t>
    </rPh>
    <phoneticPr fontId="3"/>
  </si>
  <si>
    <t>湯澤</t>
    <rPh sb="0" eb="2">
      <t>ユザワ</t>
    </rPh>
    <phoneticPr fontId="3"/>
  </si>
  <si>
    <t>東城</t>
    <rPh sb="0" eb="2">
      <t>トウジョウ</t>
    </rPh>
    <phoneticPr fontId="3"/>
  </si>
  <si>
    <t>萱野</t>
    <rPh sb="0" eb="1">
      <t>カヤ</t>
    </rPh>
    <rPh sb="1" eb="2">
      <t>ノ</t>
    </rPh>
    <phoneticPr fontId="3"/>
  </si>
  <si>
    <t>大坪</t>
    <rPh sb="0" eb="2">
      <t>オオツボ</t>
    </rPh>
    <phoneticPr fontId="3"/>
  </si>
  <si>
    <t>高山</t>
    <rPh sb="0" eb="2">
      <t>タカヤマ</t>
    </rPh>
    <phoneticPr fontId="3"/>
  </si>
  <si>
    <t>岡澤</t>
    <rPh sb="0" eb="2">
      <t>オカザワ</t>
    </rPh>
    <phoneticPr fontId="3"/>
  </si>
  <si>
    <t>伊坂</t>
    <rPh sb="0" eb="2">
      <t>イサカ</t>
    </rPh>
    <phoneticPr fontId="3"/>
  </si>
  <si>
    <t>榊田</t>
    <rPh sb="0" eb="1">
      <t>サカキ</t>
    </rPh>
    <rPh sb="1" eb="2">
      <t>タ</t>
    </rPh>
    <phoneticPr fontId="3"/>
  </si>
  <si>
    <t>田中</t>
    <rPh sb="0" eb="2">
      <t>タナカ</t>
    </rPh>
    <phoneticPr fontId="3"/>
  </si>
  <si>
    <t>市原</t>
    <rPh sb="0" eb="2">
      <t>イチハラ</t>
    </rPh>
    <phoneticPr fontId="3"/>
  </si>
  <si>
    <t>板倉</t>
    <rPh sb="0" eb="2">
      <t>イタクラ</t>
    </rPh>
    <phoneticPr fontId="3"/>
  </si>
  <si>
    <t>伊丹</t>
    <rPh sb="0" eb="2">
      <t>イタミ</t>
    </rPh>
    <phoneticPr fontId="3"/>
  </si>
  <si>
    <t>増田</t>
    <rPh sb="0" eb="2">
      <t>マスダ</t>
    </rPh>
    <phoneticPr fontId="3"/>
  </si>
  <si>
    <t>菅澤</t>
    <rPh sb="0" eb="2">
      <t>スガサワ</t>
    </rPh>
    <phoneticPr fontId="3"/>
  </si>
  <si>
    <t>下村</t>
    <rPh sb="0" eb="2">
      <t>シモムラ</t>
    </rPh>
    <phoneticPr fontId="3"/>
  </si>
  <si>
    <t>戸田</t>
    <rPh sb="0" eb="2">
      <t>トダ</t>
    </rPh>
    <phoneticPr fontId="3"/>
  </si>
  <si>
    <t>高橋</t>
    <rPh sb="0" eb="2">
      <t>タカハシ</t>
    </rPh>
    <phoneticPr fontId="3"/>
  </si>
  <si>
    <t>篠崎</t>
    <rPh sb="0" eb="2">
      <t>シノザキ</t>
    </rPh>
    <phoneticPr fontId="3"/>
  </si>
  <si>
    <t>福本</t>
    <rPh sb="0" eb="2">
      <t>フクモト</t>
    </rPh>
    <phoneticPr fontId="3"/>
  </si>
  <si>
    <t>中澤</t>
    <rPh sb="0" eb="2">
      <t>ナカザワ</t>
    </rPh>
    <phoneticPr fontId="3"/>
  </si>
  <si>
    <t>宮腰</t>
    <rPh sb="0" eb="2">
      <t>ミヤコシ</t>
    </rPh>
    <phoneticPr fontId="3"/>
  </si>
  <si>
    <t>今村</t>
    <rPh sb="0" eb="2">
      <t>イマムラ</t>
    </rPh>
    <phoneticPr fontId="3"/>
  </si>
  <si>
    <t>南山</t>
    <rPh sb="0" eb="2">
      <t>ミナミヤマ</t>
    </rPh>
    <phoneticPr fontId="3"/>
  </si>
  <si>
    <t>岡崎</t>
    <rPh sb="0" eb="2">
      <t>オカザキ</t>
    </rPh>
    <phoneticPr fontId="3"/>
  </si>
  <si>
    <t>稲葉</t>
    <rPh sb="0" eb="2">
      <t>イナバ</t>
    </rPh>
    <phoneticPr fontId="3"/>
  </si>
  <si>
    <t>作本</t>
    <rPh sb="0" eb="2">
      <t>サクモト</t>
    </rPh>
    <phoneticPr fontId="3"/>
  </si>
  <si>
    <t>伊藤</t>
    <rPh sb="0" eb="2">
      <t>イトウ</t>
    </rPh>
    <phoneticPr fontId="3"/>
  </si>
  <si>
    <t>嶋田</t>
    <rPh sb="0" eb="2">
      <t>シマダ</t>
    </rPh>
    <phoneticPr fontId="3"/>
  </si>
  <si>
    <t>兼古</t>
    <rPh sb="0" eb="2">
      <t>カネコ</t>
    </rPh>
    <phoneticPr fontId="3"/>
  </si>
  <si>
    <t>岡本</t>
    <rPh sb="0" eb="2">
      <t>オカモト</t>
    </rPh>
    <phoneticPr fontId="3"/>
  </si>
  <si>
    <t>片桐</t>
    <rPh sb="0" eb="2">
      <t>カタギリ</t>
    </rPh>
    <phoneticPr fontId="3"/>
  </si>
  <si>
    <t>総2</t>
    <rPh sb="0" eb="1">
      <t>フサ</t>
    </rPh>
    <phoneticPr fontId="3"/>
  </si>
  <si>
    <t>相原</t>
    <rPh sb="0" eb="2">
      <t>アイハラ</t>
    </rPh>
    <phoneticPr fontId="3"/>
  </si>
  <si>
    <t>総４</t>
    <rPh sb="0" eb="1">
      <t>フサ</t>
    </rPh>
    <phoneticPr fontId="3"/>
  </si>
  <si>
    <t>富田</t>
    <rPh sb="0" eb="2">
      <t>トミタ</t>
    </rPh>
    <phoneticPr fontId="3"/>
  </si>
  <si>
    <t>森島</t>
    <rPh sb="0" eb="2">
      <t>モリシマ</t>
    </rPh>
    <phoneticPr fontId="3"/>
  </si>
  <si>
    <t>岩田</t>
    <rPh sb="0" eb="2">
      <t>イワタ</t>
    </rPh>
    <phoneticPr fontId="3"/>
  </si>
  <si>
    <t>高田</t>
    <rPh sb="0" eb="2">
      <t>タカダ</t>
    </rPh>
    <phoneticPr fontId="3"/>
  </si>
  <si>
    <t>松澤</t>
    <rPh sb="0" eb="2">
      <t>マツザワ</t>
    </rPh>
    <phoneticPr fontId="3"/>
  </si>
  <si>
    <t>石原</t>
    <rPh sb="0" eb="2">
      <t>イシハラ</t>
    </rPh>
    <phoneticPr fontId="3"/>
  </si>
  <si>
    <t>石井</t>
    <rPh sb="0" eb="2">
      <t>イシイ</t>
    </rPh>
    <phoneticPr fontId="3"/>
  </si>
  <si>
    <t>西川</t>
    <rPh sb="0" eb="2">
      <t>ニシカワ</t>
    </rPh>
    <phoneticPr fontId="3"/>
  </si>
  <si>
    <t>近藤</t>
    <rPh sb="0" eb="2">
      <t>コンドウ</t>
    </rPh>
    <phoneticPr fontId="3"/>
  </si>
  <si>
    <t>山内</t>
    <rPh sb="0" eb="2">
      <t>ヤマウチ</t>
    </rPh>
    <phoneticPr fontId="3"/>
  </si>
  <si>
    <t>森</t>
    <rPh sb="0" eb="1">
      <t>モリ</t>
    </rPh>
    <phoneticPr fontId="3"/>
  </si>
  <si>
    <t>地1</t>
    <rPh sb="0" eb="1">
      <t>チ</t>
    </rPh>
    <phoneticPr fontId="3"/>
  </si>
  <si>
    <t>仲山</t>
    <rPh sb="0" eb="1">
      <t>ナカ</t>
    </rPh>
    <rPh sb="1" eb="2">
      <t>ヤマ</t>
    </rPh>
    <phoneticPr fontId="3"/>
  </si>
  <si>
    <t>地2</t>
    <rPh sb="0" eb="1">
      <t>チ</t>
    </rPh>
    <phoneticPr fontId="3"/>
  </si>
  <si>
    <t>丘野</t>
    <rPh sb="0" eb="2">
      <t>オカノ</t>
    </rPh>
    <phoneticPr fontId="3"/>
  </si>
  <si>
    <t>上野</t>
    <rPh sb="0" eb="2">
      <t>ウエノ</t>
    </rPh>
    <phoneticPr fontId="3"/>
  </si>
  <si>
    <t>臼倉</t>
    <rPh sb="0" eb="1">
      <t>ウス</t>
    </rPh>
    <rPh sb="1" eb="2">
      <t>クラ</t>
    </rPh>
    <phoneticPr fontId="3"/>
  </si>
  <si>
    <t>霜鳥</t>
    <rPh sb="0" eb="1">
      <t>シモ</t>
    </rPh>
    <rPh sb="1" eb="2">
      <t>トリ</t>
    </rPh>
    <phoneticPr fontId="3"/>
  </si>
  <si>
    <t>平井</t>
    <rPh sb="0" eb="2">
      <t>ヒライ</t>
    </rPh>
    <phoneticPr fontId="3"/>
  </si>
  <si>
    <t>金沢</t>
    <rPh sb="0" eb="2">
      <t>カナザワ</t>
    </rPh>
    <phoneticPr fontId="3"/>
  </si>
  <si>
    <t>三宅</t>
    <rPh sb="0" eb="2">
      <t>ミヤケ</t>
    </rPh>
    <phoneticPr fontId="3"/>
  </si>
  <si>
    <t>倉持</t>
    <rPh sb="0" eb="2">
      <t>クラモチ</t>
    </rPh>
    <phoneticPr fontId="3"/>
  </si>
  <si>
    <t>吉澤</t>
    <rPh sb="0" eb="2">
      <t>ヨシザワ</t>
    </rPh>
    <phoneticPr fontId="3"/>
  </si>
  <si>
    <t>総3</t>
    <rPh sb="0" eb="1">
      <t>ソウ</t>
    </rPh>
    <phoneticPr fontId="3"/>
  </si>
  <si>
    <t>志村</t>
    <rPh sb="0" eb="1">
      <t>シ</t>
    </rPh>
    <rPh sb="1" eb="2">
      <t>ムラ</t>
    </rPh>
    <phoneticPr fontId="3"/>
  </si>
  <si>
    <t>古谷</t>
    <rPh sb="0" eb="2">
      <t>フルタニ</t>
    </rPh>
    <phoneticPr fontId="3"/>
  </si>
  <si>
    <t>清水</t>
    <rPh sb="0" eb="2">
      <t>シミズ</t>
    </rPh>
    <phoneticPr fontId="3"/>
  </si>
  <si>
    <t>小貫</t>
    <rPh sb="0" eb="2">
      <t>オヌキ</t>
    </rPh>
    <phoneticPr fontId="3"/>
  </si>
  <si>
    <t>松田</t>
    <rPh sb="0" eb="2">
      <t>マツダ</t>
    </rPh>
    <phoneticPr fontId="3"/>
  </si>
  <si>
    <t>山口峻</t>
    <rPh sb="0" eb="2">
      <t>ヤマクチ</t>
    </rPh>
    <rPh sb="2" eb="3">
      <t>シュン</t>
    </rPh>
    <phoneticPr fontId="3"/>
  </si>
  <si>
    <t>重岡</t>
    <rPh sb="0" eb="2">
      <t>シゲオカ</t>
    </rPh>
    <phoneticPr fontId="3"/>
  </si>
  <si>
    <t>明石</t>
    <rPh sb="0" eb="2">
      <t>アカシ</t>
    </rPh>
    <phoneticPr fontId="3"/>
  </si>
  <si>
    <t>三田</t>
    <rPh sb="0" eb="2">
      <t>ミタ</t>
    </rPh>
    <phoneticPr fontId="3"/>
  </si>
  <si>
    <t>市川</t>
    <rPh sb="0" eb="2">
      <t>イチカワ</t>
    </rPh>
    <phoneticPr fontId="3"/>
  </si>
  <si>
    <t>松井</t>
    <rPh sb="0" eb="2">
      <t>マツイ</t>
    </rPh>
    <phoneticPr fontId="3"/>
  </si>
  <si>
    <t>齋藤</t>
    <rPh sb="0" eb="2">
      <t>サイトウ</t>
    </rPh>
    <phoneticPr fontId="3"/>
  </si>
  <si>
    <t>富谷</t>
    <rPh sb="0" eb="2">
      <t>トミヤ</t>
    </rPh>
    <phoneticPr fontId="3"/>
  </si>
  <si>
    <t>総１
関３</t>
    <rPh sb="0" eb="1">
      <t>ソウ</t>
    </rPh>
    <rPh sb="3" eb="4">
      <t>セキ</t>
    </rPh>
    <phoneticPr fontId="3"/>
  </si>
  <si>
    <t>総３
関３</t>
    <rPh sb="0" eb="1">
      <t>ソウ</t>
    </rPh>
    <rPh sb="3" eb="4">
      <t>セキ</t>
    </rPh>
    <phoneticPr fontId="3"/>
  </si>
  <si>
    <t>総１
関１</t>
    <rPh sb="0" eb="1">
      <t>ソウ</t>
    </rPh>
    <rPh sb="3" eb="4">
      <t>セキ</t>
    </rPh>
    <phoneticPr fontId="3"/>
  </si>
  <si>
    <t>総２
関２</t>
    <rPh sb="0" eb="1">
      <t>ソウ</t>
    </rPh>
    <rPh sb="3" eb="4">
      <t>セキ</t>
    </rPh>
    <phoneticPr fontId="3"/>
  </si>
  <si>
    <t>鈴木
（涼）</t>
    <rPh sb="0" eb="2">
      <t>スズキ</t>
    </rPh>
    <rPh sb="4" eb="5">
      <t>リョウ</t>
    </rPh>
    <phoneticPr fontId="3"/>
  </si>
  <si>
    <t>　鈴木
（空）</t>
    <rPh sb="1" eb="3">
      <t>スズキ</t>
    </rPh>
    <rPh sb="5" eb="6">
      <t>ソラ</t>
    </rPh>
    <phoneticPr fontId="3"/>
  </si>
  <si>
    <t>山口峻
1</t>
    <rPh sb="0" eb="2">
      <t>ヤマグチ</t>
    </rPh>
    <rPh sb="2" eb="3">
      <t>シュン</t>
    </rPh>
    <phoneticPr fontId="3"/>
  </si>
  <si>
    <t>山口美
2</t>
    <rPh sb="0" eb="2">
      <t>ヤマグチ</t>
    </rPh>
    <rPh sb="2" eb="3">
      <t>ミ</t>
    </rPh>
    <phoneticPr fontId="3"/>
  </si>
  <si>
    <t>小川
1</t>
    <rPh sb="0" eb="2">
      <t>オガワ</t>
    </rPh>
    <phoneticPr fontId="3"/>
  </si>
  <si>
    <t>山田
2</t>
    <rPh sb="0" eb="2">
      <t>ヤマダ</t>
    </rPh>
    <phoneticPr fontId="3"/>
  </si>
  <si>
    <t>坂内</t>
    <rPh sb="0" eb="2">
      <t>バンナイ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</si>
  <si>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</si>
  <si>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山口</t>
    <rPh sb="0" eb="2">
      <t>ヤマグチ</t>
    </rPh>
    <phoneticPr fontId="3"/>
  </si>
  <si>
    <t>浮島</t>
    <rPh sb="0" eb="2">
      <t>ウキシマ</t>
    </rPh>
    <phoneticPr fontId="3"/>
  </si>
  <si>
    <t>総１関１</t>
    <rPh sb="0" eb="1">
      <t>ソウ</t>
    </rPh>
    <rPh sb="2" eb="3">
      <t>カン</t>
    </rPh>
    <phoneticPr fontId="3"/>
  </si>
  <si>
    <t>山本</t>
    <rPh sb="0" eb="2">
      <t>ヤマモト</t>
    </rPh>
    <phoneticPr fontId="3"/>
  </si>
  <si>
    <t>総３関３</t>
    <rPh sb="0" eb="1">
      <t>ソウ</t>
    </rPh>
    <rPh sb="2" eb="3">
      <t>カン</t>
    </rPh>
    <phoneticPr fontId="3"/>
  </si>
  <si>
    <t>小川</t>
    <rPh sb="0" eb="2">
      <t>オガワ</t>
    </rPh>
    <phoneticPr fontId="3"/>
  </si>
  <si>
    <t>木更津総合</t>
    <rPh sb="0" eb="3">
      <t>キサラヅ</t>
    </rPh>
    <rPh sb="3" eb="5">
      <t>ソウゴウ</t>
    </rPh>
    <phoneticPr fontId="3"/>
  </si>
  <si>
    <t>榊田</t>
    <rPh sb="0" eb="2">
      <t>サカキダ</t>
    </rPh>
    <phoneticPr fontId="3"/>
  </si>
  <si>
    <t>長生</t>
    <rPh sb="0" eb="2">
      <t>チョウセイ</t>
    </rPh>
    <phoneticPr fontId="3"/>
  </si>
  <si>
    <t>小松</t>
    <rPh sb="0" eb="2">
      <t>コマツ</t>
    </rPh>
    <phoneticPr fontId="3"/>
  </si>
  <si>
    <t>東金</t>
    <rPh sb="0" eb="2">
      <t>トウガネ</t>
    </rPh>
    <phoneticPr fontId="3"/>
  </si>
  <si>
    <t>篠崎</t>
    <rPh sb="0" eb="2">
      <t>シノザキ</t>
    </rPh>
    <phoneticPr fontId="3"/>
  </si>
  <si>
    <t>成東</t>
    <rPh sb="0" eb="2">
      <t>ナルトウ</t>
    </rPh>
    <phoneticPr fontId="3"/>
  </si>
  <si>
    <t>南山</t>
    <rPh sb="0" eb="2">
      <t>ミナミヤマ</t>
    </rPh>
    <phoneticPr fontId="3"/>
  </si>
  <si>
    <t>学館浦安</t>
    <rPh sb="0" eb="2">
      <t>ガッカン</t>
    </rPh>
    <rPh sb="2" eb="4">
      <t>ウラヤス</t>
    </rPh>
    <phoneticPr fontId="3"/>
  </si>
  <si>
    <t>稲葉</t>
    <rPh sb="0" eb="2">
      <t>イナバ</t>
    </rPh>
    <phoneticPr fontId="3"/>
  </si>
  <si>
    <t>船橋東</t>
    <rPh sb="0" eb="2">
      <t>フナバシ</t>
    </rPh>
    <rPh sb="2" eb="3">
      <t>ヒガシ</t>
    </rPh>
    <phoneticPr fontId="3"/>
  </si>
  <si>
    <t>作本</t>
    <rPh sb="0" eb="2">
      <t>サクモト</t>
    </rPh>
    <phoneticPr fontId="3"/>
  </si>
  <si>
    <t>長谷川</t>
    <rPh sb="0" eb="3">
      <t>ハセガワ</t>
    </rPh>
    <phoneticPr fontId="3"/>
  </si>
  <si>
    <t>秀明八千代</t>
    <rPh sb="0" eb="2">
      <t>シュウメイ</t>
    </rPh>
    <rPh sb="2" eb="5">
      <t>ヤチヨ</t>
    </rPh>
    <phoneticPr fontId="3"/>
  </si>
  <si>
    <t>片桐</t>
    <rPh sb="0" eb="2">
      <t>カタギリ</t>
    </rPh>
    <phoneticPr fontId="3"/>
  </si>
  <si>
    <t>総２</t>
    <rPh sb="0" eb="1">
      <t>ソウ</t>
    </rPh>
    <phoneticPr fontId="3"/>
  </si>
  <si>
    <t>石井</t>
    <rPh sb="0" eb="2">
      <t>イシイ</t>
    </rPh>
    <phoneticPr fontId="3"/>
  </si>
  <si>
    <t>敬愛学園</t>
    <rPh sb="0" eb="2">
      <t>ケイアイ</t>
    </rPh>
    <rPh sb="2" eb="4">
      <t>ガクエン</t>
    </rPh>
    <phoneticPr fontId="3"/>
  </si>
  <si>
    <t>佐藤</t>
    <rPh sb="0" eb="2">
      <t>サトウ</t>
    </rPh>
    <phoneticPr fontId="3"/>
  </si>
  <si>
    <t>荒井</t>
    <rPh sb="0" eb="2">
      <t>アライ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</si>
  <si>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</si>
  <si>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花岡</t>
    <rPh sb="0" eb="2">
      <t>ハナオカ</t>
    </rPh>
    <phoneticPr fontId="3"/>
  </si>
  <si>
    <t>桑原</t>
    <rPh sb="0" eb="2">
      <t>クワバラ</t>
    </rPh>
    <phoneticPr fontId="3"/>
  </si>
  <si>
    <t>麗澤</t>
    <rPh sb="0" eb="2">
      <t>レイタク</t>
    </rPh>
    <phoneticPr fontId="3"/>
  </si>
  <si>
    <t>成田北</t>
    <rPh sb="0" eb="2">
      <t>ナリタ</t>
    </rPh>
    <rPh sb="2" eb="3">
      <t>キタ</t>
    </rPh>
    <phoneticPr fontId="3"/>
  </si>
  <si>
    <t>山下</t>
    <rPh sb="0" eb="2">
      <t>ヤマシタ</t>
    </rPh>
    <phoneticPr fontId="3"/>
  </si>
  <si>
    <t>松田</t>
    <rPh sb="0" eb="2">
      <t>マツダ</t>
    </rPh>
    <phoneticPr fontId="3"/>
  </si>
  <si>
    <t>佐原</t>
    <rPh sb="0" eb="2">
      <t>サワラ</t>
    </rPh>
    <phoneticPr fontId="3"/>
  </si>
  <si>
    <t>重岡</t>
    <rPh sb="0" eb="2">
      <t>シゲオカ</t>
    </rPh>
    <phoneticPr fontId="3"/>
  </si>
  <si>
    <t>市立銚子</t>
    <rPh sb="0" eb="2">
      <t>イチリツ</t>
    </rPh>
    <rPh sb="2" eb="4">
      <t>チョウシ</t>
    </rPh>
    <phoneticPr fontId="3"/>
  </si>
  <si>
    <t>明石</t>
    <rPh sb="0" eb="2">
      <t>アカシ</t>
    </rPh>
    <phoneticPr fontId="3"/>
  </si>
  <si>
    <t>山田</t>
    <rPh sb="0" eb="2">
      <t>ヤマダ</t>
    </rPh>
    <phoneticPr fontId="3"/>
  </si>
  <si>
    <t>成田</t>
    <rPh sb="0" eb="2">
      <t>ナリタ</t>
    </rPh>
    <phoneticPr fontId="3"/>
  </si>
  <si>
    <t>市川</t>
    <rPh sb="0" eb="2">
      <t>イチカワ</t>
    </rPh>
    <phoneticPr fontId="3"/>
  </si>
  <si>
    <t>高梨</t>
    <rPh sb="0" eb="2">
      <t>タカナシ</t>
    </rPh>
    <phoneticPr fontId="3"/>
  </si>
  <si>
    <t>千葉黎明</t>
    <rPh sb="0" eb="2">
      <t>チバ</t>
    </rPh>
    <rPh sb="2" eb="4">
      <t>レイメイ</t>
    </rPh>
    <phoneticPr fontId="3"/>
  </si>
  <si>
    <t>本</t>
    <rPh sb="0" eb="1">
      <t>モト</t>
    </rPh>
    <phoneticPr fontId="3"/>
  </si>
  <si>
    <t>鈴木 空</t>
    <rPh sb="0" eb="2">
      <t>スズキ</t>
    </rPh>
    <rPh sb="3" eb="4">
      <t>ソラ</t>
    </rPh>
    <phoneticPr fontId="3"/>
  </si>
  <si>
    <t>鈴木 涼</t>
    <rPh sb="0" eb="2">
      <t>スズキ</t>
    </rPh>
    <rPh sb="3" eb="4">
      <t>リョウ</t>
    </rPh>
    <phoneticPr fontId="3"/>
  </si>
  <si>
    <t>総２関２</t>
    <rPh sb="0" eb="1">
      <t>ソウ</t>
    </rPh>
    <rPh sb="2" eb="3">
      <t>カン</t>
    </rPh>
    <phoneticPr fontId="3"/>
  </si>
  <si>
    <t>金子</t>
    <rPh sb="0" eb="2">
      <t>カネコ</t>
    </rPh>
    <phoneticPr fontId="3"/>
  </si>
  <si>
    <t>木村</t>
    <rPh sb="0" eb="2">
      <t>キムラ</t>
    </rPh>
    <phoneticPr fontId="3"/>
  </si>
  <si>
    <t>仲村</t>
    <rPh sb="0" eb="2">
      <t>ナカムラ</t>
    </rPh>
    <phoneticPr fontId="3"/>
  </si>
  <si>
    <t>大坪</t>
    <rPh sb="0" eb="2">
      <t>オオツボ</t>
    </rPh>
    <phoneticPr fontId="3"/>
  </si>
  <si>
    <t>袖ヶ浦</t>
    <rPh sb="0" eb="3">
      <t>ソデガウラ</t>
    </rPh>
    <phoneticPr fontId="3"/>
  </si>
  <si>
    <t>青山</t>
    <rPh sb="0" eb="2">
      <t>アオヤマ</t>
    </rPh>
    <phoneticPr fontId="3"/>
  </si>
  <si>
    <t>岡澤</t>
    <rPh sb="0" eb="2">
      <t>オカザワ</t>
    </rPh>
    <phoneticPr fontId="3"/>
  </si>
  <si>
    <t>浅野</t>
    <rPh sb="0" eb="2">
      <t>アサノ</t>
    </rPh>
    <phoneticPr fontId="3"/>
  </si>
  <si>
    <t>茂原樟陽</t>
    <rPh sb="0" eb="2">
      <t>モバラ</t>
    </rPh>
    <rPh sb="2" eb="4">
      <t>ショウヨウ</t>
    </rPh>
    <phoneticPr fontId="3"/>
  </si>
  <si>
    <t>板倉</t>
    <rPh sb="0" eb="2">
      <t>イタクラ</t>
    </rPh>
    <phoneticPr fontId="3"/>
  </si>
  <si>
    <t>菅澤</t>
    <rPh sb="0" eb="2">
      <t>スガサワ</t>
    </rPh>
    <phoneticPr fontId="3"/>
  </si>
  <si>
    <t>高橋</t>
    <rPh sb="0" eb="2">
      <t>タカハシ</t>
    </rPh>
    <phoneticPr fontId="3"/>
  </si>
  <si>
    <t>若梅</t>
    <rPh sb="0" eb="2">
      <t>ワカウメ</t>
    </rPh>
    <phoneticPr fontId="3"/>
  </si>
  <si>
    <t>福本</t>
    <rPh sb="0" eb="2">
      <t>フクモト</t>
    </rPh>
    <phoneticPr fontId="3"/>
  </si>
  <si>
    <t>学館浦安</t>
    <rPh sb="0" eb="4">
      <t>ガッカンウラヤス</t>
    </rPh>
    <phoneticPr fontId="3"/>
  </si>
  <si>
    <t>中澤</t>
    <rPh sb="0" eb="2">
      <t>ナカザワ</t>
    </rPh>
    <phoneticPr fontId="3"/>
  </si>
  <si>
    <t>岡崎</t>
    <rPh sb="0" eb="2">
      <t>オカザキ</t>
    </rPh>
    <phoneticPr fontId="3"/>
  </si>
  <si>
    <t>南</t>
    <rPh sb="0" eb="1">
      <t>ミナミ</t>
    </rPh>
    <phoneticPr fontId="3"/>
  </si>
  <si>
    <t>大島</t>
    <rPh sb="0" eb="2">
      <t>オオシマ</t>
    </rPh>
    <phoneticPr fontId="3"/>
  </si>
  <si>
    <t>嶋田</t>
    <rPh sb="0" eb="2">
      <t>シマダ</t>
    </rPh>
    <phoneticPr fontId="3"/>
  </si>
  <si>
    <t>松本</t>
    <rPh sb="0" eb="2">
      <t>マツモト</t>
    </rPh>
    <phoneticPr fontId="3"/>
  </si>
  <si>
    <t>習志野</t>
    <rPh sb="0" eb="3">
      <t>ナラシノ</t>
    </rPh>
    <phoneticPr fontId="3"/>
  </si>
  <si>
    <t>相原</t>
    <rPh sb="0" eb="2">
      <t>アイバラ</t>
    </rPh>
    <phoneticPr fontId="3"/>
  </si>
  <si>
    <t>松永</t>
    <rPh sb="0" eb="2">
      <t>マツナガ</t>
    </rPh>
    <phoneticPr fontId="3"/>
  </si>
  <si>
    <t>総４</t>
    <rPh sb="0" eb="1">
      <t>ソウ</t>
    </rPh>
    <phoneticPr fontId="3"/>
  </si>
  <si>
    <t>富田</t>
    <rPh sb="0" eb="2">
      <t>トミタ</t>
    </rPh>
    <phoneticPr fontId="3"/>
  </si>
  <si>
    <t>幕張</t>
    <rPh sb="0" eb="2">
      <t>マクハリ</t>
    </rPh>
    <phoneticPr fontId="3"/>
  </si>
  <si>
    <t>森島</t>
    <rPh sb="0" eb="2">
      <t>モリシマ</t>
    </rPh>
    <phoneticPr fontId="3"/>
  </si>
  <si>
    <t>岩田</t>
    <rPh sb="0" eb="2">
      <t>イワタ</t>
    </rPh>
    <phoneticPr fontId="3"/>
  </si>
  <si>
    <t>千葉経済</t>
    <rPh sb="0" eb="2">
      <t>チバ</t>
    </rPh>
    <rPh sb="2" eb="4">
      <t>ケイザイ</t>
    </rPh>
    <phoneticPr fontId="3"/>
  </si>
  <si>
    <t>高田</t>
    <rPh sb="0" eb="2">
      <t>タカダ</t>
    </rPh>
    <phoneticPr fontId="3"/>
  </si>
  <si>
    <t>松澤</t>
    <rPh sb="0" eb="1">
      <t>マツ</t>
    </rPh>
    <rPh sb="1" eb="2">
      <t>サワ</t>
    </rPh>
    <phoneticPr fontId="3"/>
  </si>
  <si>
    <t>西川</t>
    <rPh sb="0" eb="2">
      <t>ニシカワ</t>
    </rPh>
    <phoneticPr fontId="3"/>
  </si>
  <si>
    <t>千葉南</t>
    <rPh sb="0" eb="2">
      <t>チバ</t>
    </rPh>
    <rPh sb="2" eb="3">
      <t>ミナミ</t>
    </rPh>
    <phoneticPr fontId="3"/>
  </si>
  <si>
    <t>近藤</t>
    <rPh sb="0" eb="2">
      <t>コンドウ</t>
    </rPh>
    <phoneticPr fontId="3"/>
  </si>
  <si>
    <t>山内</t>
    <rPh sb="0" eb="2">
      <t>ヤマウチ</t>
    </rPh>
    <phoneticPr fontId="3"/>
  </si>
  <si>
    <t>上野</t>
    <rPh sb="0" eb="2">
      <t>ウエノ</t>
    </rPh>
    <phoneticPr fontId="3"/>
  </si>
  <si>
    <t>西武台</t>
    <rPh sb="0" eb="2">
      <t>セイブ</t>
    </rPh>
    <rPh sb="2" eb="3">
      <t>ダイ</t>
    </rPh>
    <phoneticPr fontId="3"/>
  </si>
  <si>
    <t>三宅</t>
    <rPh sb="0" eb="2">
      <t>ミヤケ</t>
    </rPh>
    <phoneticPr fontId="3"/>
  </si>
  <si>
    <t>倉持</t>
    <rPh sb="0" eb="2">
      <t>クラモチ</t>
    </rPh>
    <phoneticPr fontId="3"/>
  </si>
  <si>
    <t>志村</t>
    <rPh sb="0" eb="2">
      <t>シムラ</t>
    </rPh>
    <phoneticPr fontId="3"/>
  </si>
  <si>
    <t>野田中央</t>
    <rPh sb="0" eb="2">
      <t>ノダ</t>
    </rPh>
    <rPh sb="2" eb="4">
      <t>チュウオウ</t>
    </rPh>
    <phoneticPr fontId="3"/>
  </si>
  <si>
    <t>兼坂</t>
    <rPh sb="0" eb="2">
      <t>カネサカ</t>
    </rPh>
    <phoneticPr fontId="3"/>
  </si>
  <si>
    <t>森川</t>
    <rPh sb="0" eb="2">
      <t>モリカワ</t>
    </rPh>
    <phoneticPr fontId="3"/>
  </si>
  <si>
    <t>鈴木</t>
    <rPh sb="0" eb="2">
      <t>スズキ</t>
    </rPh>
    <phoneticPr fontId="3"/>
  </si>
  <si>
    <t>伊藤</t>
    <rPh sb="0" eb="2">
      <t>イトウ</t>
    </rPh>
    <phoneticPr fontId="3"/>
  </si>
  <si>
    <t>山口 峻</t>
    <rPh sb="0" eb="2">
      <t>ヤマグチ</t>
    </rPh>
    <rPh sb="3" eb="4">
      <t>シュン</t>
    </rPh>
    <phoneticPr fontId="3"/>
  </si>
  <si>
    <t>三橋</t>
    <rPh sb="0" eb="2">
      <t>ミツハシ</t>
    </rPh>
    <phoneticPr fontId="3"/>
  </si>
  <si>
    <t>野中</t>
    <rPh sb="0" eb="2">
      <t>ノナカ</t>
    </rPh>
    <phoneticPr fontId="3"/>
  </si>
  <si>
    <t>松井</t>
    <rPh sb="0" eb="2">
      <t>マツイ</t>
    </rPh>
    <phoneticPr fontId="3"/>
  </si>
  <si>
    <t>銚子商業</t>
    <rPh sb="0" eb="2">
      <t>チョウシ</t>
    </rPh>
    <rPh sb="2" eb="4">
      <t>ショウギョウ</t>
    </rPh>
    <phoneticPr fontId="3"/>
  </si>
  <si>
    <t>茂木</t>
    <rPh sb="0" eb="2">
      <t>モギ</t>
    </rPh>
    <phoneticPr fontId="3"/>
  </si>
  <si>
    <t>麗澤</t>
    <rPh sb="0" eb="2">
      <t>レイタク</t>
    </rPh>
    <phoneticPr fontId="3"/>
  </si>
  <si>
    <t>寺岡</t>
    <rPh sb="0" eb="2">
      <t>テラオカ</t>
    </rPh>
    <phoneticPr fontId="3"/>
  </si>
  <si>
    <t>地１</t>
    <rPh sb="0" eb="1">
      <t>チ</t>
    </rPh>
    <phoneticPr fontId="3"/>
  </si>
  <si>
    <t>地２</t>
    <rPh sb="0" eb="1">
      <t>チ</t>
    </rPh>
    <phoneticPr fontId="3"/>
  </si>
  <si>
    <t>総１関３</t>
    <rPh sb="0" eb="1">
      <t>ソウ</t>
    </rPh>
    <rPh sb="2" eb="3">
      <t>カン</t>
    </rPh>
    <phoneticPr fontId="3"/>
  </si>
  <si>
    <t>東城</t>
    <rPh sb="0" eb="2">
      <t>トウジョウ</t>
    </rPh>
    <phoneticPr fontId="3"/>
  </si>
  <si>
    <t>木更津総合</t>
    <rPh sb="0" eb="5">
      <t>キサラヅソウゴウ</t>
    </rPh>
    <phoneticPr fontId="3"/>
  </si>
  <si>
    <t>萱野</t>
    <rPh sb="0" eb="2">
      <t>カヤノ</t>
    </rPh>
    <phoneticPr fontId="3"/>
  </si>
  <si>
    <t>田中</t>
    <rPh sb="0" eb="2">
      <t>タナカ</t>
    </rPh>
    <phoneticPr fontId="3"/>
  </si>
  <si>
    <t>市原</t>
    <rPh sb="0" eb="2">
      <t>イチハラ</t>
    </rPh>
    <phoneticPr fontId="3"/>
  </si>
  <si>
    <t>廣瀬</t>
    <rPh sb="0" eb="2">
      <t>ヒロセ</t>
    </rPh>
    <phoneticPr fontId="3"/>
  </si>
  <si>
    <t>加藤</t>
    <rPh sb="0" eb="2">
      <t>カトウ</t>
    </rPh>
    <phoneticPr fontId="3"/>
  </si>
  <si>
    <t>南條</t>
    <rPh sb="0" eb="2">
      <t>ナンジョウ</t>
    </rPh>
    <phoneticPr fontId="3"/>
  </si>
  <si>
    <t>丘野</t>
    <rPh sb="0" eb="2">
      <t>オカノ</t>
    </rPh>
    <phoneticPr fontId="3"/>
  </si>
  <si>
    <t>平井</t>
    <rPh sb="0" eb="2">
      <t>ヒライ</t>
    </rPh>
    <phoneticPr fontId="3"/>
  </si>
  <si>
    <t>金沢</t>
    <rPh sb="0" eb="2">
      <t>カナザワ</t>
    </rPh>
    <phoneticPr fontId="3"/>
  </si>
  <si>
    <t>小野</t>
    <rPh sb="0" eb="2">
      <t>オノ</t>
    </rPh>
    <phoneticPr fontId="3"/>
  </si>
  <si>
    <t>吉澤</t>
    <rPh sb="0" eb="2">
      <t>ヨシザワ</t>
    </rPh>
    <phoneticPr fontId="3"/>
  </si>
  <si>
    <t>内田</t>
    <rPh sb="0" eb="2">
      <t>ウチダ</t>
    </rPh>
    <phoneticPr fontId="3"/>
  </si>
  <si>
    <t>総３</t>
    <rPh sb="0" eb="1">
      <t>ソウ</t>
    </rPh>
    <phoneticPr fontId="3"/>
  </si>
  <si>
    <t>桑原</t>
    <rPh sb="0" eb="2">
      <t>クワハラ</t>
    </rPh>
    <phoneticPr fontId="3"/>
  </si>
  <si>
    <t>原</t>
    <rPh sb="0" eb="1">
      <t>ハラ</t>
    </rPh>
    <phoneticPr fontId="3"/>
  </si>
  <si>
    <t>地１</t>
    <rPh sb="0" eb="1">
      <t>チ</t>
    </rPh>
    <phoneticPr fontId="3"/>
  </si>
  <si>
    <t>塚本</t>
    <rPh sb="0" eb="2">
      <t>ツカモト</t>
    </rPh>
    <phoneticPr fontId="3"/>
  </si>
  <si>
    <t>地２</t>
    <rPh sb="0" eb="1">
      <t>チ</t>
    </rPh>
    <phoneticPr fontId="3"/>
  </si>
  <si>
    <t>大塚</t>
    <rPh sb="0" eb="2">
      <t>オオツカ</t>
    </rPh>
    <phoneticPr fontId="3"/>
  </si>
  <si>
    <t>総２</t>
    <rPh sb="0" eb="1">
      <t>ソウ</t>
    </rPh>
    <phoneticPr fontId="3"/>
  </si>
  <si>
    <t>木村</t>
    <rPh sb="0" eb="2">
      <t>キムラ</t>
    </rPh>
    <phoneticPr fontId="3"/>
  </si>
  <si>
    <t>木更津総合</t>
    <rPh sb="0" eb="5">
      <t>キサラヅソウゴウ</t>
    </rPh>
    <phoneticPr fontId="3"/>
  </si>
  <si>
    <t>湯澤</t>
    <rPh sb="0" eb="2">
      <t>ユザワ</t>
    </rPh>
    <phoneticPr fontId="3"/>
  </si>
  <si>
    <t>高山</t>
    <rPh sb="0" eb="2">
      <t>タカヤマ</t>
    </rPh>
    <phoneticPr fontId="3"/>
  </si>
  <si>
    <t>大坪</t>
    <rPh sb="0" eb="2">
      <t>オオツボ</t>
    </rPh>
    <phoneticPr fontId="3"/>
  </si>
  <si>
    <t>伊坂</t>
    <rPh sb="0" eb="2">
      <t>イサカ</t>
    </rPh>
    <phoneticPr fontId="3"/>
  </si>
  <si>
    <t>青山</t>
    <rPh sb="0" eb="2">
      <t>アオヤマ</t>
    </rPh>
    <phoneticPr fontId="3"/>
  </si>
  <si>
    <t>浅野</t>
    <rPh sb="0" eb="2">
      <t>アサノ</t>
    </rPh>
    <phoneticPr fontId="3"/>
  </si>
  <si>
    <t>伊丹</t>
    <rPh sb="0" eb="2">
      <t>イタミ</t>
    </rPh>
    <phoneticPr fontId="3"/>
  </si>
  <si>
    <t>増田</t>
    <rPh sb="0" eb="2">
      <t>マスダ</t>
    </rPh>
    <phoneticPr fontId="3"/>
  </si>
  <si>
    <t>大屋</t>
    <rPh sb="0" eb="2">
      <t>オオヤ</t>
    </rPh>
    <phoneticPr fontId="3"/>
  </si>
  <si>
    <t>下村</t>
    <rPh sb="0" eb="2">
      <t>シモムラ</t>
    </rPh>
    <phoneticPr fontId="3"/>
  </si>
  <si>
    <t>戸田</t>
    <rPh sb="0" eb="2">
      <t>トダ</t>
    </rPh>
    <phoneticPr fontId="3"/>
  </si>
  <si>
    <t>高橋</t>
    <rPh sb="0" eb="2">
      <t>タカハシ</t>
    </rPh>
    <phoneticPr fontId="3"/>
  </si>
  <si>
    <t>若梅</t>
    <rPh sb="0" eb="2">
      <t>ワカウメ</t>
    </rPh>
    <phoneticPr fontId="3"/>
  </si>
  <si>
    <t>宮腰</t>
    <rPh sb="0" eb="2">
      <t>ミヤコシ</t>
    </rPh>
    <phoneticPr fontId="3"/>
  </si>
  <si>
    <t>今村</t>
    <rPh sb="0" eb="2">
      <t>イマムラ</t>
    </rPh>
    <phoneticPr fontId="3"/>
  </si>
  <si>
    <t>松島</t>
    <rPh sb="0" eb="2">
      <t>マツシマ</t>
    </rPh>
    <phoneticPr fontId="3"/>
  </si>
  <si>
    <t>南</t>
    <rPh sb="0" eb="1">
      <t>ミナミ</t>
    </rPh>
    <phoneticPr fontId="3"/>
  </si>
  <si>
    <t>兼古</t>
    <rPh sb="0" eb="2">
      <t>カネコ</t>
    </rPh>
    <phoneticPr fontId="3"/>
  </si>
  <si>
    <t>大島</t>
    <rPh sb="0" eb="2">
      <t>オオシマ</t>
    </rPh>
    <phoneticPr fontId="3"/>
  </si>
  <si>
    <t>岡本</t>
    <rPh sb="0" eb="2">
      <t>オカモト</t>
    </rPh>
    <phoneticPr fontId="3"/>
  </si>
  <si>
    <t>松本</t>
    <rPh sb="0" eb="2">
      <t>マツモト</t>
    </rPh>
    <phoneticPr fontId="3"/>
  </si>
  <si>
    <t>山田</t>
    <rPh sb="0" eb="2">
      <t>ヤマダ</t>
    </rPh>
    <phoneticPr fontId="3"/>
  </si>
  <si>
    <t>松永</t>
    <rPh sb="0" eb="2">
      <t>マツナガ</t>
    </rPh>
    <phoneticPr fontId="3"/>
  </si>
  <si>
    <t>富田</t>
    <rPh sb="0" eb="2">
      <t>トミタ</t>
    </rPh>
    <phoneticPr fontId="3"/>
  </si>
  <si>
    <t>森島</t>
    <rPh sb="0" eb="2">
      <t>モリシマ</t>
    </rPh>
    <phoneticPr fontId="3"/>
  </si>
  <si>
    <t>岩田</t>
    <rPh sb="0" eb="2">
      <t>イワタ</t>
    </rPh>
    <phoneticPr fontId="3"/>
  </si>
  <si>
    <t>石原</t>
    <rPh sb="0" eb="2">
      <t>イシハラ</t>
    </rPh>
    <phoneticPr fontId="3"/>
  </si>
  <si>
    <t>本多</t>
    <rPh sb="0" eb="2">
      <t>ホンダ</t>
    </rPh>
    <phoneticPr fontId="3"/>
  </si>
  <si>
    <t>近藤</t>
    <rPh sb="0" eb="2">
      <t>コンドウ</t>
    </rPh>
    <phoneticPr fontId="3"/>
  </si>
  <si>
    <t>西川</t>
    <rPh sb="0" eb="2">
      <t>ニシカワ</t>
    </rPh>
    <phoneticPr fontId="3"/>
  </si>
  <si>
    <t>森</t>
    <rPh sb="0" eb="1">
      <t>モリ</t>
    </rPh>
    <phoneticPr fontId="3"/>
  </si>
  <si>
    <t>黒田</t>
    <rPh sb="0" eb="2">
      <t>クロダ</t>
    </rPh>
    <phoneticPr fontId="3"/>
  </si>
  <si>
    <t>稲石</t>
    <rPh sb="0" eb="1">
      <t>イネ</t>
    </rPh>
    <rPh sb="1" eb="2">
      <t>イシ</t>
    </rPh>
    <phoneticPr fontId="3"/>
  </si>
  <si>
    <t>仲山</t>
    <rPh sb="0" eb="2">
      <t>ナカヤマ</t>
    </rPh>
    <phoneticPr fontId="3"/>
  </si>
  <si>
    <t>臼倉</t>
    <rPh sb="0" eb="1">
      <t>ウス</t>
    </rPh>
    <rPh sb="1" eb="2">
      <t>クラ</t>
    </rPh>
    <phoneticPr fontId="3"/>
  </si>
  <si>
    <t>霜鳥</t>
    <rPh sb="0" eb="1">
      <t>シモ</t>
    </rPh>
    <rPh sb="1" eb="2">
      <t>トリ</t>
    </rPh>
    <phoneticPr fontId="3"/>
  </si>
  <si>
    <t>三宅</t>
    <rPh sb="0" eb="2">
      <t>ミヤケ</t>
    </rPh>
    <phoneticPr fontId="3"/>
  </si>
  <si>
    <t>渡辺</t>
    <rPh sb="0" eb="2">
      <t>ワタナベ</t>
    </rPh>
    <phoneticPr fontId="3"/>
  </si>
  <si>
    <t>古谷</t>
    <rPh sb="0" eb="2">
      <t>フルヤ</t>
    </rPh>
    <phoneticPr fontId="3"/>
  </si>
  <si>
    <t>知久</t>
    <rPh sb="0" eb="2">
      <t>チク</t>
    </rPh>
    <phoneticPr fontId="3"/>
  </si>
  <si>
    <t>兼坂</t>
    <rPh sb="0" eb="2">
      <t>カネサカ</t>
    </rPh>
    <phoneticPr fontId="3"/>
  </si>
  <si>
    <t>小貫</t>
    <rPh sb="0" eb="2">
      <t>オヌキ</t>
    </rPh>
    <phoneticPr fontId="3"/>
  </si>
  <si>
    <t>鈴木</t>
    <rPh sb="0" eb="2">
      <t>スズキ</t>
    </rPh>
    <phoneticPr fontId="3"/>
  </si>
  <si>
    <t>伊藤</t>
    <rPh sb="0" eb="2">
      <t>イトウ</t>
    </rPh>
    <phoneticPr fontId="3"/>
  </si>
  <si>
    <t>山口 峻</t>
    <rPh sb="0" eb="2">
      <t>ヤマグチ</t>
    </rPh>
    <rPh sb="3" eb="4">
      <t>シュン</t>
    </rPh>
    <phoneticPr fontId="3"/>
  </si>
  <si>
    <t>山口 美</t>
    <rPh sb="0" eb="2">
      <t>ヤマグチ</t>
    </rPh>
    <rPh sb="3" eb="4">
      <t>ビ</t>
    </rPh>
    <phoneticPr fontId="3"/>
  </si>
  <si>
    <t>青木</t>
    <rPh sb="0" eb="2">
      <t>アオキ</t>
    </rPh>
    <phoneticPr fontId="3"/>
  </si>
  <si>
    <t>三田</t>
    <rPh sb="0" eb="2">
      <t>ミタ</t>
    </rPh>
    <phoneticPr fontId="3"/>
  </si>
  <si>
    <t>松井</t>
    <rPh sb="0" eb="2">
      <t>マツイ</t>
    </rPh>
    <phoneticPr fontId="3"/>
  </si>
  <si>
    <t>山口</t>
    <rPh sb="0" eb="2">
      <t>ヤマグチ</t>
    </rPh>
    <phoneticPr fontId="3"/>
  </si>
  <si>
    <t>齋藤</t>
    <rPh sb="0" eb="2">
      <t>サイトウ</t>
    </rPh>
    <phoneticPr fontId="3"/>
  </si>
  <si>
    <t>茂木</t>
    <rPh sb="0" eb="2">
      <t>モギ</t>
    </rPh>
    <phoneticPr fontId="3"/>
  </si>
  <si>
    <t>富谷</t>
    <rPh sb="0" eb="2">
      <t>トミヤ</t>
    </rPh>
    <phoneticPr fontId="3"/>
  </si>
  <si>
    <t>袖ヶ浦</t>
    <rPh sb="0" eb="3">
      <t>ソデガウラ</t>
    </rPh>
    <phoneticPr fontId="3"/>
  </si>
  <si>
    <t>長生</t>
    <rPh sb="0" eb="2">
      <t>チョウセイ</t>
    </rPh>
    <phoneticPr fontId="3"/>
  </si>
  <si>
    <t>茂原樟陽</t>
    <rPh sb="0" eb="2">
      <t>モバラ</t>
    </rPh>
    <rPh sb="2" eb="4">
      <t>ショウヨウ</t>
    </rPh>
    <phoneticPr fontId="3"/>
  </si>
  <si>
    <t xml:space="preserve">   １１月３日　（日）</t>
    <rPh sb="5" eb="6">
      <t>ガツ</t>
    </rPh>
    <rPh sb="7" eb="8">
      <t>ニチ</t>
    </rPh>
    <rPh sb="10" eb="11">
      <t>ニチ</t>
    </rPh>
    <phoneticPr fontId="3"/>
  </si>
  <si>
    <t>１１月４日　（月）</t>
    <rPh sb="2" eb="3">
      <t>ガツ</t>
    </rPh>
    <rPh sb="4" eb="5">
      <t>ニチ</t>
    </rPh>
    <rPh sb="7" eb="8">
      <t>ツキ</t>
    </rPh>
    <phoneticPr fontId="3"/>
  </si>
  <si>
    <t>平成２５年度新人大会　</t>
    <rPh sb="0" eb="2">
      <t>ヘイセイ</t>
    </rPh>
    <rPh sb="4" eb="6">
      <t>ネンド</t>
    </rPh>
    <rPh sb="6" eb="8">
      <t>シンジン</t>
    </rPh>
    <phoneticPr fontId="3"/>
  </si>
  <si>
    <t>平成２５年１１月３（日）・４日（月）</t>
    <rPh sb="0" eb="2">
      <t>ヘイセイ</t>
    </rPh>
    <rPh sb="4" eb="5">
      <t>ネンド</t>
    </rPh>
    <rPh sb="7" eb="8">
      <t>ガツ</t>
    </rPh>
    <rPh sb="10" eb="11">
      <t>ニチ</t>
    </rPh>
    <rPh sb="14" eb="15">
      <t>ニチ</t>
    </rPh>
    <rPh sb="16" eb="17">
      <t>ツキ</t>
    </rPh>
    <phoneticPr fontId="3"/>
  </si>
  <si>
    <t>男子個人組手</t>
    <rPh sb="0" eb="2">
      <t>ダンシ</t>
    </rPh>
    <rPh sb="2" eb="4">
      <t>コジン</t>
    </rPh>
    <rPh sb="4" eb="6">
      <t>クミテ</t>
    </rPh>
    <phoneticPr fontId="3"/>
  </si>
  <si>
    <t>廣澤</t>
    <rPh sb="0" eb="2">
      <t>ヒロサワ</t>
    </rPh>
    <phoneticPr fontId="3"/>
  </si>
  <si>
    <t>順位決めリーグ戦</t>
    <rPh sb="0" eb="2">
      <t>ジュンイ</t>
    </rPh>
    <rPh sb="2" eb="3">
      <t>ギ</t>
    </rPh>
    <rPh sb="7" eb="8">
      <t>セン</t>
    </rPh>
    <phoneticPr fontId="3"/>
  </si>
  <si>
    <t>リーグ戦へ</t>
    <rPh sb="3" eb="4">
      <t>セン</t>
    </rPh>
    <phoneticPr fontId="3"/>
  </si>
  <si>
    <t>神崎</t>
    <rPh sb="0" eb="2">
      <t>カンザキ</t>
    </rPh>
    <phoneticPr fontId="3"/>
  </si>
  <si>
    <t>飯田</t>
    <rPh sb="0" eb="2">
      <t>イイダ</t>
    </rPh>
    <phoneticPr fontId="3"/>
  </si>
  <si>
    <t>久保</t>
    <rPh sb="0" eb="2">
      <t>クボ</t>
    </rPh>
    <phoneticPr fontId="3"/>
  </si>
  <si>
    <t>9:00～9:30</t>
    <phoneticPr fontId="3"/>
  </si>
  <si>
    <t>9:35～10:25</t>
    <phoneticPr fontId="3"/>
  </si>
  <si>
    <t>10:30～11:00</t>
    <phoneticPr fontId="3"/>
  </si>
  <si>
    <t>11:05～11:35</t>
    <phoneticPr fontId="3"/>
  </si>
  <si>
    <t>11:40～11:55</t>
    <phoneticPr fontId="3"/>
  </si>
  <si>
    <t>12:00～12:25</t>
    <phoneticPr fontId="3"/>
  </si>
  <si>
    <t>男女個人形決勝</t>
    <rPh sb="0" eb="2">
      <t>ダンジョ</t>
    </rPh>
    <rPh sb="2" eb="4">
      <t>コジン</t>
    </rPh>
    <rPh sb="4" eb="5">
      <t>カタ</t>
    </rPh>
    <rPh sb="5" eb="7">
      <t>ケッショウ</t>
    </rPh>
    <phoneticPr fontId="3"/>
  </si>
  <si>
    <t>12:30～13:00</t>
    <phoneticPr fontId="3"/>
  </si>
  <si>
    <t>13：30～15:30
（ベスト４まで）</t>
    <phoneticPr fontId="3"/>
  </si>
  <si>
    <t>13:30～15：30
（ベスト４まで）</t>
    <phoneticPr fontId="3"/>
  </si>
  <si>
    <t>女子団体形予選</t>
    <rPh sb="0" eb="1">
      <t>オンナ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</si>
  <si>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9:20～9:50</t>
    <phoneticPr fontId="3"/>
  </si>
  <si>
    <t>男子団体形予選</t>
    <rPh sb="0" eb="1">
      <t>ダン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</si>
  <si>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9:55～10:25</t>
    <phoneticPr fontId="3"/>
  </si>
  <si>
    <t>女子団体形決勝</t>
    <rPh sb="0" eb="1">
      <t>オンナ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</si>
  <si>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10:30～11:00</t>
    <phoneticPr fontId="3"/>
  </si>
  <si>
    <t>留目</t>
    <rPh sb="0" eb="1">
      <t>リュウ</t>
    </rPh>
    <rPh sb="1" eb="2">
      <t>メ</t>
    </rPh>
    <phoneticPr fontId="3"/>
  </si>
  <si>
    <t>田村　幸子</t>
    <rPh sb="0" eb="2">
      <t>タムラ</t>
    </rPh>
    <rPh sb="3" eb="5">
      <t>サチコ</t>
    </rPh>
    <phoneticPr fontId="3"/>
  </si>
  <si>
    <t>（千葉女子高校長）</t>
    <rPh sb="1" eb="3">
      <t>チバ</t>
    </rPh>
    <rPh sb="3" eb="5">
      <t>ジョシ</t>
    </rPh>
    <rPh sb="5" eb="6">
      <t>コウ</t>
    </rPh>
    <rPh sb="6" eb="8">
      <t>コウチョウ</t>
    </rPh>
    <phoneticPr fontId="3"/>
  </si>
  <si>
    <t>男子団体形決勝</t>
    <rPh sb="0" eb="1">
      <t>ダン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</si>
  <si>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11:10～11:40</t>
    <phoneticPr fontId="3"/>
  </si>
  <si>
    <t>12:30～15:00</t>
    <phoneticPr fontId="3"/>
  </si>
  <si>
    <t>15:10～15：30</t>
    <phoneticPr fontId="3"/>
  </si>
  <si>
    <t>15:40～16:10</t>
    <phoneticPr fontId="3"/>
  </si>
  <si>
    <t>16：10～16：40</t>
    <phoneticPr fontId="3"/>
  </si>
  <si>
    <t>A・B</t>
    <phoneticPr fontId="3"/>
  </si>
  <si>
    <t>15：40～16：20</t>
    <phoneticPr fontId="3"/>
  </si>
  <si>
    <t>女子個人形準決勝</t>
    <rPh sb="0" eb="2">
      <t>ジョシ</t>
    </rPh>
    <rPh sb="2" eb="4">
      <t>コジン</t>
    </rPh>
    <rPh sb="4" eb="5">
      <t>カタ</t>
    </rPh>
    <rPh sb="5" eb="6">
      <t>ジュン</t>
    </rPh>
    <rPh sb="6" eb="7">
      <t>ケツ</t>
    </rPh>
    <rPh sb="7" eb="8">
      <t>カ</t>
    </rPh>
    <phoneticPr fontId="3"/>
  </si>
  <si>
    <t>男女個人組手決勝</t>
    <rPh sb="0" eb="1">
      <t>オトコ</t>
    </rPh>
    <rPh sb="1" eb="2">
      <t>オンナ</t>
    </rPh>
    <rPh sb="2" eb="4">
      <t>コジン</t>
    </rPh>
    <rPh sb="4" eb="5">
      <t>ク</t>
    </rPh>
    <rPh sb="5" eb="6">
      <t>テ</t>
    </rPh>
    <rPh sb="6" eb="8">
      <t>ケッショウ</t>
    </rPh>
    <phoneticPr fontId="3"/>
  </si>
  <si>
    <t>　Ｂ 秀明八千代</t>
    <rPh sb="3" eb="5">
      <t>ヒデアキ</t>
    </rPh>
    <rPh sb="5" eb="8">
      <t>ヤチヨ</t>
    </rPh>
    <phoneticPr fontId="3"/>
  </si>
  <si>
    <t>　Ｃ 拓大紅陵</t>
    <rPh sb="3" eb="4">
      <t>タク</t>
    </rPh>
    <rPh sb="4" eb="5">
      <t>ダイ</t>
    </rPh>
    <rPh sb="5" eb="7">
      <t>コウリョウ</t>
    </rPh>
    <phoneticPr fontId="3"/>
  </si>
  <si>
    <t>　　　境</t>
    <rPh sb="3" eb="4">
      <t>サカイ</t>
    </rPh>
    <phoneticPr fontId="3"/>
  </si>
  <si>
    <t>聖隷佐倉市民病院　　　南　昌平　</t>
    <phoneticPr fontId="3"/>
  </si>
  <si>
    <t>高井（野田中央）・久保木（西武台千葉）</t>
    <rPh sb="0" eb="2">
      <t>タカイ</t>
    </rPh>
    <rPh sb="3" eb="5">
      <t>ノダ</t>
    </rPh>
    <rPh sb="5" eb="7">
      <t>チュウオウ</t>
    </rPh>
    <rPh sb="9" eb="12">
      <t>クボキ</t>
    </rPh>
    <rPh sb="13" eb="15">
      <t>セイブ</t>
    </rPh>
    <rPh sb="15" eb="16">
      <t>ダイ</t>
    </rPh>
    <rPh sb="16" eb="18">
      <t>チバ</t>
    </rPh>
    <phoneticPr fontId="3"/>
  </si>
  <si>
    <t>高井（野田中央）・久保木（西武台千葉）・平井（西武台千葉）</t>
    <rPh sb="0" eb="2">
      <t>タカイ</t>
    </rPh>
    <rPh sb="3" eb="5">
      <t>ノダ</t>
    </rPh>
    <rPh sb="5" eb="7">
      <t>チュウオウ</t>
    </rPh>
    <rPh sb="9" eb="12">
      <t>クボキ</t>
    </rPh>
    <rPh sb="13" eb="15">
      <t>セイブ</t>
    </rPh>
    <rPh sb="15" eb="16">
      <t>ダイ</t>
    </rPh>
    <rPh sb="16" eb="18">
      <t>チバ</t>
    </rPh>
    <rPh sb="20" eb="22">
      <t>ヒライ</t>
    </rPh>
    <rPh sb="23" eb="25">
      <t>セイブ</t>
    </rPh>
    <rPh sb="25" eb="26">
      <t>ダイ</t>
    </rPh>
    <rPh sb="26" eb="28">
      <t>チバ</t>
    </rPh>
    <phoneticPr fontId="3"/>
  </si>
  <si>
    <t>開場係</t>
    <rPh sb="0" eb="2">
      <t>カイジョウ</t>
    </rPh>
    <rPh sb="2" eb="3">
      <t>カカリ</t>
    </rPh>
    <phoneticPr fontId="3"/>
  </si>
  <si>
    <t>弁　　当　　配　　付</t>
    <rPh sb="0" eb="1">
      <t>ベン</t>
    </rPh>
    <rPh sb="3" eb="4">
      <t>トウ</t>
    </rPh>
    <rPh sb="6" eb="7">
      <t>ハイ</t>
    </rPh>
    <rPh sb="9" eb="10">
      <t>ツキ</t>
    </rPh>
    <phoneticPr fontId="3"/>
  </si>
  <si>
    <t>西野（麗澤）　久保木（西武台千葉）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phoneticPr fontId="3"/>
  </si>
  <si>
    <t>　Ｄ 時田</t>
    <rPh sb="3" eb="5">
      <t>トキタ</t>
    </rPh>
    <phoneticPr fontId="3"/>
  </si>
  <si>
    <t>（昼休み中）</t>
    <rPh sb="1" eb="3">
      <t>ヒルヤス</t>
    </rPh>
    <rPh sb="4" eb="5">
      <t>ナカ</t>
    </rPh>
    <phoneticPr fontId="3"/>
  </si>
  <si>
    <t>＊注意　　男女とも最初に出場する試合は勝敗がついても5人制とする。</t>
    <rPh sb="1" eb="3">
      <t>チュウイ</t>
    </rPh>
    <rPh sb="5" eb="7">
      <t>ダンジョ</t>
    </rPh>
    <rPh sb="9" eb="11">
      <t>サイショ</t>
    </rPh>
    <rPh sb="12" eb="14">
      <t>シュツジョウ</t>
    </rPh>
    <rPh sb="16" eb="18">
      <t>シアイ</t>
    </rPh>
    <rPh sb="19" eb="21">
      <t>ショウハイ</t>
    </rPh>
    <rPh sb="27" eb="28">
      <t>ニン</t>
    </rPh>
    <rPh sb="28" eb="29">
      <t>セイ</t>
    </rPh>
    <phoneticPr fontId="3"/>
  </si>
  <si>
    <t>棄権</t>
    <rPh sb="0" eb="2">
      <t>キケン</t>
    </rPh>
    <phoneticPr fontId="3"/>
  </si>
  <si>
    <t>榊田</t>
    <rPh sb="0" eb="1">
      <t>サカキ</t>
    </rPh>
    <rPh sb="1" eb="2">
      <t>タ</t>
    </rPh>
    <phoneticPr fontId="3"/>
  </si>
  <si>
    <t>小川</t>
    <rPh sb="0" eb="2">
      <t>オガワ</t>
    </rPh>
    <phoneticPr fontId="3"/>
  </si>
  <si>
    <t>花岡</t>
    <rPh sb="0" eb="2">
      <t>ハナオカ</t>
    </rPh>
    <phoneticPr fontId="3"/>
  </si>
  <si>
    <t>坂内</t>
    <rPh sb="0" eb="2">
      <t>サカウチ</t>
    </rPh>
    <phoneticPr fontId="3"/>
  </si>
  <si>
    <t>長生</t>
    <rPh sb="0" eb="2">
      <t>チョウセイ</t>
    </rPh>
    <phoneticPr fontId="3"/>
  </si>
  <si>
    <t>成田北</t>
    <rPh sb="0" eb="2">
      <t>ナリタ</t>
    </rPh>
    <rPh sb="2" eb="3">
      <t>キタ</t>
    </rPh>
    <phoneticPr fontId="3"/>
  </si>
  <si>
    <t>麗澤</t>
    <rPh sb="0" eb="2">
      <t>レイタク</t>
    </rPh>
    <phoneticPr fontId="3"/>
  </si>
  <si>
    <t>拓大紅陵</t>
    <rPh sb="0" eb="1">
      <t>タク</t>
    </rPh>
    <rPh sb="1" eb="4">
      <t>ダイコウリョウ</t>
    </rPh>
    <phoneticPr fontId="3"/>
  </si>
  <si>
    <t>佐藤</t>
    <rPh sb="0" eb="2">
      <t>サトウ</t>
    </rPh>
    <phoneticPr fontId="3"/>
  </si>
  <si>
    <t>荒井</t>
    <rPh sb="0" eb="2">
      <t>アライ</t>
    </rPh>
    <phoneticPr fontId="3"/>
  </si>
  <si>
    <t>長谷川</t>
    <rPh sb="0" eb="3">
      <t>ハセガワ</t>
    </rPh>
    <phoneticPr fontId="3"/>
  </si>
  <si>
    <t>浮島</t>
    <rPh sb="0" eb="2">
      <t>ウキシマ</t>
    </rPh>
    <phoneticPr fontId="3"/>
  </si>
  <si>
    <t>敬愛学園</t>
    <rPh sb="0" eb="2">
      <t>ケイアイ</t>
    </rPh>
    <rPh sb="2" eb="4">
      <t>ガクエン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</si>
  <si>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</si>
  <si>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秀明八千代</t>
    <rPh sb="0" eb="2">
      <t>シュウメイ</t>
    </rPh>
    <rPh sb="2" eb="5">
      <t>ヤチヨ</t>
    </rPh>
    <phoneticPr fontId="3"/>
  </si>
  <si>
    <t>高梨</t>
    <rPh sb="0" eb="2">
      <t>タカナシ</t>
    </rPh>
    <phoneticPr fontId="3"/>
  </si>
  <si>
    <t>廣澤</t>
    <rPh sb="0" eb="2">
      <t>ヒロサワ</t>
    </rPh>
    <phoneticPr fontId="3"/>
  </si>
  <si>
    <t>山下</t>
    <rPh sb="0" eb="2">
      <t>ヤマシタ</t>
    </rPh>
    <phoneticPr fontId="3"/>
  </si>
  <si>
    <t>山本</t>
    <rPh sb="0" eb="2">
      <t>ヤマモト</t>
    </rPh>
    <phoneticPr fontId="3"/>
  </si>
  <si>
    <t>桑原</t>
    <rPh sb="0" eb="2">
      <t>クワバラ</t>
    </rPh>
    <phoneticPr fontId="3"/>
  </si>
  <si>
    <t>石井</t>
    <rPh sb="0" eb="2">
      <t>イシイ</t>
    </rPh>
    <phoneticPr fontId="3"/>
  </si>
  <si>
    <t>山口</t>
    <rPh sb="0" eb="2">
      <t>ヤマグチ</t>
    </rPh>
    <phoneticPr fontId="3"/>
  </si>
  <si>
    <t>片桐</t>
    <rPh sb="0" eb="2">
      <t>カタギリ</t>
    </rPh>
    <phoneticPr fontId="3"/>
  </si>
  <si>
    <t>千葉黎明</t>
    <rPh sb="0" eb="2">
      <t>チバ</t>
    </rPh>
    <rPh sb="2" eb="4">
      <t>レイメイ</t>
    </rPh>
    <phoneticPr fontId="3"/>
  </si>
  <si>
    <t>福本</t>
    <rPh sb="0" eb="2">
      <t>フクモト</t>
    </rPh>
    <phoneticPr fontId="3"/>
  </si>
  <si>
    <t>本</t>
    <rPh sb="0" eb="1">
      <t>ホン</t>
    </rPh>
    <phoneticPr fontId="3"/>
  </si>
  <si>
    <t>金子</t>
    <rPh sb="0" eb="2">
      <t>カネコ</t>
    </rPh>
    <phoneticPr fontId="3"/>
  </si>
  <si>
    <t>高田</t>
    <rPh sb="0" eb="2">
      <t>タカダ</t>
    </rPh>
    <phoneticPr fontId="3"/>
  </si>
  <si>
    <t>上野</t>
    <rPh sb="0" eb="2">
      <t>ウエノ</t>
    </rPh>
    <phoneticPr fontId="3"/>
  </si>
  <si>
    <t>岩田</t>
    <rPh sb="0" eb="2">
      <t>イワタ</t>
    </rPh>
    <phoneticPr fontId="3"/>
  </si>
  <si>
    <t>大島</t>
    <rPh sb="0" eb="2">
      <t>オオシマ</t>
    </rPh>
    <phoneticPr fontId="3"/>
  </si>
  <si>
    <t>鈴木</t>
    <rPh sb="0" eb="2">
      <t>スズキ</t>
    </rPh>
    <phoneticPr fontId="3"/>
  </si>
  <si>
    <t>木更津総合</t>
    <rPh sb="0" eb="3">
      <t>キサラヅ</t>
    </rPh>
    <rPh sb="3" eb="5">
      <t>ソウゴウ</t>
    </rPh>
    <phoneticPr fontId="3"/>
  </si>
  <si>
    <t>西武台</t>
    <rPh sb="0" eb="2">
      <t>セイブ</t>
    </rPh>
    <rPh sb="2" eb="3">
      <t>ダイ</t>
    </rPh>
    <phoneticPr fontId="3"/>
  </si>
  <si>
    <t>千葉経済</t>
    <rPh sb="0" eb="2">
      <t>チバ</t>
    </rPh>
    <rPh sb="2" eb="4">
      <t>ケイザイ</t>
    </rPh>
    <phoneticPr fontId="3"/>
  </si>
  <si>
    <t>木村</t>
    <rPh sb="0" eb="2">
      <t>キムラ</t>
    </rPh>
    <phoneticPr fontId="3"/>
  </si>
  <si>
    <t>岡崎</t>
    <rPh sb="0" eb="2">
      <t>オカザキ</t>
    </rPh>
    <phoneticPr fontId="3"/>
  </si>
  <si>
    <t>青山</t>
    <rPh sb="0" eb="2">
      <t>アオヤマ</t>
    </rPh>
    <phoneticPr fontId="3"/>
  </si>
  <si>
    <t>松永</t>
    <rPh sb="0" eb="2">
      <t>マツナガ</t>
    </rPh>
    <phoneticPr fontId="3"/>
  </si>
  <si>
    <t>山内</t>
    <rPh sb="0" eb="2">
      <t>ヤマウチ</t>
    </rPh>
    <phoneticPr fontId="3"/>
  </si>
  <si>
    <t>鈴木（涼）</t>
    <rPh sb="0" eb="2">
      <t>スズキ</t>
    </rPh>
    <rPh sb="3" eb="4">
      <t>リョウ</t>
    </rPh>
    <phoneticPr fontId="3"/>
  </si>
  <si>
    <t>島田</t>
    <rPh sb="0" eb="2">
      <t>シマダ</t>
    </rPh>
    <phoneticPr fontId="3"/>
  </si>
  <si>
    <t>茂木</t>
    <rPh sb="0" eb="2">
      <t>モギ</t>
    </rPh>
    <phoneticPr fontId="3"/>
  </si>
  <si>
    <t>船橋東</t>
    <rPh sb="0" eb="2">
      <t>フナバシ</t>
    </rPh>
    <rPh sb="2" eb="3">
      <t>ヒガシ</t>
    </rPh>
    <phoneticPr fontId="3"/>
  </si>
  <si>
    <t>習志野</t>
    <rPh sb="0" eb="3">
      <t>ナラシノ</t>
    </rPh>
    <phoneticPr fontId="3"/>
  </si>
  <si>
    <t>浮島（拓大）</t>
    <rPh sb="0" eb="2">
      <t>ウキシマ</t>
    </rPh>
    <rPh sb="3" eb="4">
      <t>タク</t>
    </rPh>
    <rPh sb="4" eb="5">
      <t>ダイ</t>
    </rPh>
    <phoneticPr fontId="3"/>
  </si>
  <si>
    <t>佐藤（敬愛）</t>
    <rPh sb="0" eb="2">
      <t>サトウ</t>
    </rPh>
    <rPh sb="3" eb="5">
      <t>ケイアイ</t>
    </rPh>
    <phoneticPr fontId="3"/>
  </si>
  <si>
    <t>坂内（拓大）</t>
    <rPh sb="0" eb="2">
      <t>サカウチ</t>
    </rPh>
    <rPh sb="3" eb="4">
      <t>タク</t>
    </rPh>
    <rPh sb="4" eb="5">
      <t>ダイ</t>
    </rPh>
    <phoneticPr fontId="3"/>
  </si>
  <si>
    <t>荒井（柏日体）</t>
    <rPh sb="0" eb="2">
      <t>アライ</t>
    </rPh>
    <rPh sb="3" eb="4">
      <t>カシワ</t>
    </rPh>
    <rPh sb="4" eb="5">
      <t>ニチ</t>
    </rPh>
    <rPh sb="5" eb="6">
      <t>タイ</t>
    </rPh>
    <phoneticPr fontId="3"/>
  </si>
  <si>
    <t>高梨（黎明）</t>
    <rPh sb="0" eb="2">
      <t>タカナシ</t>
    </rPh>
    <rPh sb="3" eb="5">
      <t>レイメイ</t>
    </rPh>
    <phoneticPr fontId="3"/>
  </si>
  <si>
    <t>山本（拓大）</t>
    <rPh sb="0" eb="2">
      <t>ヤマモト</t>
    </rPh>
    <rPh sb="3" eb="4">
      <t>タク</t>
    </rPh>
    <rPh sb="4" eb="5">
      <t>ダイ</t>
    </rPh>
    <phoneticPr fontId="3"/>
  </si>
  <si>
    <t>山口（拓大）</t>
    <rPh sb="0" eb="2">
      <t>ヤマグチ</t>
    </rPh>
    <rPh sb="3" eb="4">
      <t>タク</t>
    </rPh>
    <rPh sb="4" eb="5">
      <t>ダイ</t>
    </rPh>
    <phoneticPr fontId="3"/>
  </si>
  <si>
    <t>片桐（秀明）</t>
    <rPh sb="0" eb="2">
      <t>カタギリ</t>
    </rPh>
    <rPh sb="3" eb="5">
      <t>シュウメイ</t>
    </rPh>
    <phoneticPr fontId="3"/>
  </si>
  <si>
    <t>本（拓大）</t>
    <rPh sb="0" eb="1">
      <t>ホン</t>
    </rPh>
    <rPh sb="2" eb="3">
      <t>タク</t>
    </rPh>
    <rPh sb="3" eb="4">
      <t>ダイ</t>
    </rPh>
    <phoneticPr fontId="3"/>
  </si>
  <si>
    <t>大島（秀明）</t>
    <rPh sb="0" eb="2">
      <t>オオシマ</t>
    </rPh>
    <rPh sb="3" eb="5">
      <t>シュウメイ</t>
    </rPh>
    <phoneticPr fontId="3"/>
  </si>
  <si>
    <t>鈴木（黎明）</t>
    <rPh sb="0" eb="2">
      <t>スズキ</t>
    </rPh>
    <rPh sb="3" eb="5">
      <t>レイメイ</t>
    </rPh>
    <phoneticPr fontId="3"/>
  </si>
  <si>
    <t>金子（木総）</t>
    <rPh sb="0" eb="2">
      <t>カネコ</t>
    </rPh>
    <rPh sb="3" eb="4">
      <t>キ</t>
    </rPh>
    <rPh sb="4" eb="5">
      <t>ソウ</t>
    </rPh>
    <phoneticPr fontId="3"/>
  </si>
  <si>
    <t>鈴木涼（拓大）</t>
    <rPh sb="0" eb="2">
      <t>スズキ</t>
    </rPh>
    <rPh sb="2" eb="3">
      <t>リョウ</t>
    </rPh>
    <rPh sb="4" eb="5">
      <t>タク</t>
    </rPh>
    <rPh sb="5" eb="6">
      <t>ダイ</t>
    </rPh>
    <phoneticPr fontId="3"/>
  </si>
  <si>
    <t>松永（習志野）</t>
    <rPh sb="0" eb="2">
      <t>マツナガ</t>
    </rPh>
    <rPh sb="3" eb="6">
      <t>ナラシノ</t>
    </rPh>
    <phoneticPr fontId="3"/>
  </si>
  <si>
    <t>青山（長生）</t>
    <rPh sb="0" eb="2">
      <t>アオヤマ</t>
    </rPh>
    <rPh sb="3" eb="5">
      <t>チョウセイ</t>
    </rPh>
    <phoneticPr fontId="3"/>
  </si>
  <si>
    <t>茂木（黎明）</t>
    <rPh sb="0" eb="2">
      <t>モギ</t>
    </rPh>
    <rPh sb="3" eb="5">
      <t>レイメイ</t>
    </rPh>
    <phoneticPr fontId="3"/>
  </si>
  <si>
    <t>鈴木康太</t>
    <rPh sb="0" eb="2">
      <t>スズキ</t>
    </rPh>
    <rPh sb="2" eb="4">
      <t>コウタ</t>
    </rPh>
    <phoneticPr fontId="3"/>
  </si>
  <si>
    <t>鈴木康太（黎明）</t>
    <rPh sb="0" eb="2">
      <t>スズキ</t>
    </rPh>
    <rPh sb="2" eb="4">
      <t>コウタ</t>
    </rPh>
    <rPh sb="5" eb="7">
      <t>レイメイ</t>
    </rPh>
    <phoneticPr fontId="3"/>
  </si>
  <si>
    <t>本龍二（拓大）</t>
    <rPh sb="0" eb="1">
      <t>モト</t>
    </rPh>
    <rPh sb="1" eb="3">
      <t>リュウジ</t>
    </rPh>
    <rPh sb="4" eb="5">
      <t>タク</t>
    </rPh>
    <rPh sb="5" eb="6">
      <t>ダイ</t>
    </rPh>
    <phoneticPr fontId="3"/>
  </si>
  <si>
    <t>鈴木空雅（拓大）</t>
    <rPh sb="0" eb="2">
      <t>スズキ</t>
    </rPh>
    <rPh sb="2" eb="3">
      <t>クウ</t>
    </rPh>
    <rPh sb="3" eb="4">
      <t>ミヤビ</t>
    </rPh>
    <rPh sb="5" eb="6">
      <t>タク</t>
    </rPh>
    <rPh sb="6" eb="7">
      <t>ダイ</t>
    </rPh>
    <phoneticPr fontId="3"/>
  </si>
  <si>
    <t>本龍二（拓大）</t>
    <rPh sb="0" eb="1">
      <t>ホン</t>
    </rPh>
    <rPh sb="1" eb="3">
      <t>リュウジ</t>
    </rPh>
    <rPh sb="4" eb="5">
      <t>タク</t>
    </rPh>
    <rPh sb="5" eb="6">
      <t>ダイ</t>
    </rPh>
    <phoneticPr fontId="3"/>
  </si>
  <si>
    <t>×（２－３）</t>
    <phoneticPr fontId="3"/>
  </si>
  <si>
    <t>〇（３－２）</t>
    <phoneticPr fontId="3"/>
  </si>
  <si>
    <t>浮島蘭</t>
    <rPh sb="0" eb="2">
      <t>ウキシマ</t>
    </rPh>
    <rPh sb="2" eb="3">
      <t>ラン</t>
    </rPh>
    <phoneticPr fontId="3"/>
  </si>
  <si>
    <t>チャタンヤラクーシャンクー</t>
    <phoneticPr fontId="3"/>
  </si>
  <si>
    <t>片桐菜緖</t>
    <rPh sb="0" eb="2">
      <t>カタギリ</t>
    </rPh>
    <rPh sb="2" eb="4">
      <t>ナオ</t>
    </rPh>
    <phoneticPr fontId="3"/>
  </si>
  <si>
    <t>スーパーリンペイ</t>
    <phoneticPr fontId="3"/>
  </si>
  <si>
    <t>山本紗衣佳</t>
    <rPh sb="0" eb="2">
      <t>ヤマモト</t>
    </rPh>
    <rPh sb="2" eb="3">
      <t>シャ</t>
    </rPh>
    <rPh sb="3" eb="4">
      <t>イ</t>
    </rPh>
    <rPh sb="4" eb="5">
      <t>カ</t>
    </rPh>
    <phoneticPr fontId="3"/>
  </si>
  <si>
    <t>スーパーリンペイ</t>
    <phoneticPr fontId="3"/>
  </si>
  <si>
    <t>坂内葵</t>
    <rPh sb="0" eb="2">
      <t>サカウチ</t>
    </rPh>
    <rPh sb="2" eb="3">
      <t>アオイ</t>
    </rPh>
    <phoneticPr fontId="3"/>
  </si>
  <si>
    <t>アーナン</t>
    <phoneticPr fontId="3"/>
  </si>
  <si>
    <t>高梨未来</t>
    <rPh sb="0" eb="2">
      <t>タカナシ</t>
    </rPh>
    <rPh sb="2" eb="4">
      <t>ミライ</t>
    </rPh>
    <phoneticPr fontId="3"/>
  </si>
  <si>
    <t>ゴジュウシホショウ</t>
    <phoneticPr fontId="3"/>
  </si>
  <si>
    <t>荒井ミチル</t>
    <rPh sb="0" eb="2">
      <t>アライ</t>
    </rPh>
    <phoneticPr fontId="3"/>
  </si>
  <si>
    <t>ﾁｬﾀﾝﾔﾗｸｰｼｬﾝｸｰ</t>
    <phoneticPr fontId="3"/>
  </si>
  <si>
    <t>佐藤千夏</t>
    <rPh sb="0" eb="2">
      <t>サトウ</t>
    </rPh>
    <rPh sb="2" eb="4">
      <t>チナツ</t>
    </rPh>
    <phoneticPr fontId="3"/>
  </si>
  <si>
    <t>アーナン</t>
    <phoneticPr fontId="3"/>
  </si>
  <si>
    <t>山口みなみ</t>
    <rPh sb="0" eb="2">
      <t>ヤマグチ</t>
    </rPh>
    <phoneticPr fontId="3"/>
  </si>
  <si>
    <t>〇（３－２）</t>
    <phoneticPr fontId="3"/>
  </si>
  <si>
    <t>×（２－３）</t>
    <phoneticPr fontId="3"/>
  </si>
  <si>
    <t>本龍二</t>
    <rPh sb="0" eb="1">
      <t>ホン</t>
    </rPh>
    <rPh sb="1" eb="3">
      <t>リュウジ</t>
    </rPh>
    <phoneticPr fontId="3"/>
  </si>
  <si>
    <t>ウンスー</t>
    <phoneticPr fontId="3"/>
  </si>
  <si>
    <t>松永涼</t>
    <rPh sb="0" eb="2">
      <t>マツナガ</t>
    </rPh>
    <rPh sb="2" eb="3">
      <t>リョウ</t>
    </rPh>
    <phoneticPr fontId="3"/>
  </si>
  <si>
    <t>鈴木涼雅</t>
    <rPh sb="0" eb="2">
      <t>スズキ</t>
    </rPh>
    <rPh sb="2" eb="3">
      <t>リョウ</t>
    </rPh>
    <rPh sb="3" eb="4">
      <t>ミヤビ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</si>
  <si>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</si>
  <si>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茂木悠太</t>
    <rPh sb="0" eb="2">
      <t>モギ</t>
    </rPh>
    <rPh sb="2" eb="4">
      <t>ユウタ</t>
    </rPh>
    <phoneticPr fontId="3"/>
  </si>
  <si>
    <t>青山凌</t>
    <rPh sb="0" eb="2">
      <t>アオヤマ</t>
    </rPh>
    <rPh sb="2" eb="3">
      <t>リョウ</t>
    </rPh>
    <phoneticPr fontId="3"/>
  </si>
  <si>
    <t>大島謙太</t>
    <rPh sb="0" eb="2">
      <t>オオシマ</t>
    </rPh>
    <rPh sb="2" eb="4">
      <t>ケンタ</t>
    </rPh>
    <phoneticPr fontId="3"/>
  </si>
  <si>
    <t>金子航</t>
    <rPh sb="0" eb="2">
      <t>カネコ</t>
    </rPh>
    <rPh sb="2" eb="3">
      <t>ワタル</t>
    </rPh>
    <phoneticPr fontId="3"/>
  </si>
  <si>
    <t>優　 勝：本龍二</t>
    <rPh sb="0" eb="1">
      <t>ユウ</t>
    </rPh>
    <rPh sb="3" eb="4">
      <t>カツ</t>
    </rPh>
    <rPh sb="5" eb="6">
      <t>ホン</t>
    </rPh>
    <rPh sb="6" eb="8">
      <t>リュウジ</t>
    </rPh>
    <phoneticPr fontId="3"/>
  </si>
  <si>
    <t>×（０－５）</t>
    <phoneticPr fontId="3"/>
  </si>
  <si>
    <t>〇（５－０）</t>
    <phoneticPr fontId="3"/>
  </si>
  <si>
    <t>準優勝：鈴木空我</t>
    <rPh sb="0" eb="3">
      <t>ジュンユウショウ</t>
    </rPh>
    <rPh sb="4" eb="6">
      <t>スズキ</t>
    </rPh>
    <rPh sb="6" eb="7">
      <t>クウ</t>
    </rPh>
    <rPh sb="7" eb="8">
      <t>ワレ</t>
    </rPh>
    <phoneticPr fontId="3"/>
  </si>
  <si>
    <t>鈴木空我（拓大）</t>
    <rPh sb="0" eb="2">
      <t>スズキ</t>
    </rPh>
    <rPh sb="2" eb="3">
      <t>クウ</t>
    </rPh>
    <rPh sb="3" eb="4">
      <t>ワレ</t>
    </rPh>
    <rPh sb="5" eb="6">
      <t>タク</t>
    </rPh>
    <rPh sb="6" eb="7">
      <t>ダイ</t>
    </rPh>
    <phoneticPr fontId="3"/>
  </si>
  <si>
    <t>第３位：鈴木康太</t>
    <rPh sb="0" eb="1">
      <t>ダイ</t>
    </rPh>
    <rPh sb="2" eb="3">
      <t>クライ</t>
    </rPh>
    <rPh sb="4" eb="6">
      <t>スズキ</t>
    </rPh>
    <rPh sb="6" eb="8">
      <t>コウタ</t>
    </rPh>
    <phoneticPr fontId="3"/>
  </si>
  <si>
    <t>鈴木空我</t>
    <rPh sb="0" eb="2">
      <t>スズキ</t>
    </rPh>
    <rPh sb="2" eb="3">
      <t>クウ</t>
    </rPh>
    <rPh sb="3" eb="4">
      <t>ワレ</t>
    </rPh>
    <phoneticPr fontId="3"/>
  </si>
  <si>
    <t>失格</t>
    <rPh sb="0" eb="2">
      <t>シッカク</t>
    </rPh>
    <phoneticPr fontId="3"/>
  </si>
  <si>
    <t>塚本惇樹</t>
    <rPh sb="0" eb="2">
      <t>ツカモト</t>
    </rPh>
    <rPh sb="2" eb="3">
      <t>ジュン</t>
    </rPh>
    <rPh sb="3" eb="4">
      <t>キ</t>
    </rPh>
    <phoneticPr fontId="3"/>
  </si>
  <si>
    <t>大塚虹希</t>
    <rPh sb="0" eb="2">
      <t>オオツカ</t>
    </rPh>
    <rPh sb="2" eb="3">
      <t>ニジ</t>
    </rPh>
    <rPh sb="3" eb="4">
      <t>キ</t>
    </rPh>
    <phoneticPr fontId="3"/>
  </si>
  <si>
    <t>松本北斗</t>
    <rPh sb="0" eb="2">
      <t>マツモト</t>
    </rPh>
    <rPh sb="2" eb="4">
      <t>ホクト</t>
    </rPh>
    <phoneticPr fontId="3"/>
  </si>
  <si>
    <t>後藤岬</t>
    <rPh sb="0" eb="2">
      <t>ゴトウ</t>
    </rPh>
    <rPh sb="2" eb="3">
      <t>ミサキ</t>
    </rPh>
    <phoneticPr fontId="3"/>
  </si>
  <si>
    <t>稲石励</t>
    <rPh sb="0" eb="2">
      <t>イナイシ</t>
    </rPh>
    <rPh sb="2" eb="3">
      <t>ハゲ</t>
    </rPh>
    <phoneticPr fontId="3"/>
  </si>
  <si>
    <t>仲山徹</t>
    <rPh sb="0" eb="2">
      <t>ナカヤマ</t>
    </rPh>
    <rPh sb="2" eb="3">
      <t>トオル</t>
    </rPh>
    <phoneticPr fontId="3"/>
  </si>
  <si>
    <t>山口美葵</t>
    <rPh sb="0" eb="2">
      <t>ヤマグチ</t>
    </rPh>
    <rPh sb="2" eb="3">
      <t>ミ</t>
    </rPh>
    <rPh sb="3" eb="4">
      <t>アオイ</t>
    </rPh>
    <phoneticPr fontId="3"/>
  </si>
  <si>
    <t>市立銚子</t>
    <rPh sb="0" eb="2">
      <t>イチリツ</t>
    </rPh>
    <rPh sb="2" eb="4">
      <t>チョウシ</t>
    </rPh>
    <phoneticPr fontId="3"/>
  </si>
  <si>
    <t>黒田浩嵩</t>
    <rPh sb="0" eb="2">
      <t>クロダ</t>
    </rPh>
    <rPh sb="2" eb="3">
      <t>ヒロシ</t>
    </rPh>
    <rPh sb="3" eb="4">
      <t>スウ</t>
    </rPh>
    <phoneticPr fontId="3"/>
  </si>
  <si>
    <t>鈴木しおり</t>
    <rPh sb="0" eb="2">
      <t>スズキ</t>
    </rPh>
    <phoneticPr fontId="3"/>
  </si>
  <si>
    <t>内田千奈美</t>
    <rPh sb="0" eb="2">
      <t>ウチダ</t>
    </rPh>
    <rPh sb="2" eb="3">
      <t>セン</t>
    </rPh>
    <rPh sb="3" eb="5">
      <t>ナミ</t>
    </rPh>
    <phoneticPr fontId="3"/>
  </si>
  <si>
    <t>寺岡優奈</t>
    <rPh sb="0" eb="2">
      <t>テラオカ</t>
    </rPh>
    <rPh sb="2" eb="4">
      <t>ユウナ</t>
    </rPh>
    <phoneticPr fontId="3"/>
  </si>
  <si>
    <t>留目すみれ</t>
    <rPh sb="0" eb="1">
      <t>リュウ</t>
    </rPh>
    <rPh sb="1" eb="2">
      <t>メ</t>
    </rPh>
    <phoneticPr fontId="3"/>
  </si>
  <si>
    <t>小川彩</t>
    <rPh sb="0" eb="2">
      <t>オガワ</t>
    </rPh>
    <rPh sb="2" eb="3">
      <t>アヤ</t>
    </rPh>
    <phoneticPr fontId="3"/>
  </si>
  <si>
    <t>山田有希</t>
    <rPh sb="0" eb="2">
      <t>ヤマダ</t>
    </rPh>
    <rPh sb="2" eb="3">
      <t>ユウ</t>
    </rPh>
    <rPh sb="3" eb="4">
      <t>キ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</si>
  <si>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</si>
  <si>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</si>
  <si>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</si>
  <si>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</si>
  <si>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</si>
  <si>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団体合計</t>
    <rPh sb="0" eb="2">
      <t>ダンタイ</t>
    </rPh>
    <rPh sb="2" eb="4">
      <t>ゴウケイ</t>
    </rPh>
    <phoneticPr fontId="3"/>
  </si>
  <si>
    <t>個人組手合計</t>
    <rPh sb="0" eb="2">
      <t>コジン</t>
    </rPh>
    <rPh sb="2" eb="3">
      <t>ク</t>
    </rPh>
    <rPh sb="3" eb="4">
      <t>テ</t>
    </rPh>
    <rPh sb="4" eb="6">
      <t>ゴウケイ</t>
    </rPh>
    <phoneticPr fontId="3"/>
  </si>
  <si>
    <t>全体合計</t>
    <rPh sb="0" eb="2">
      <t>ゼンタイ</t>
    </rPh>
    <rPh sb="2" eb="4">
      <t>ゴウケイ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</si>
  <si>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</si>
  <si>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</si>
  <si>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</si>
  <si>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</si>
  <si>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</si>
  <si>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</si>
  <si>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</si>
  <si>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</si>
  <si>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</si>
  <si>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</si>
  <si>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市立銚子</t>
    <rPh sb="0" eb="2">
      <t>イチリツ</t>
    </rPh>
    <rPh sb="2" eb="4">
      <t>チョウシ</t>
    </rPh>
    <phoneticPr fontId="3"/>
  </si>
  <si>
    <t>個人形合計（今回男子は18）</t>
    <rPh sb="0" eb="2">
      <t>コジン</t>
    </rPh>
    <rPh sb="2" eb="3">
      <t>カタ</t>
    </rPh>
    <rPh sb="3" eb="5">
      <t>ゴウケイ</t>
    </rPh>
    <rPh sb="6" eb="8">
      <t>コンカイ</t>
    </rPh>
    <rPh sb="8" eb="10">
      <t>ダンシ</t>
    </rPh>
    <phoneticPr fontId="3"/>
  </si>
  <si>
    <t>木更津総合</t>
    <rPh sb="0" eb="3">
      <t>キサラヅ</t>
    </rPh>
    <rPh sb="3" eb="5">
      <t>ソウゴウ</t>
    </rPh>
    <phoneticPr fontId="3"/>
  </si>
  <si>
    <t>拓大紅陵</t>
    <rPh sb="0" eb="1">
      <t>タク</t>
    </rPh>
    <rPh sb="1" eb="4">
      <t>ダイコウリョウ</t>
    </rPh>
    <phoneticPr fontId="3"/>
  </si>
  <si>
    <t>麗澤</t>
    <rPh sb="0" eb="2">
      <t>レイタク</t>
    </rPh>
    <phoneticPr fontId="3"/>
  </si>
  <si>
    <t>敬愛学園</t>
    <rPh sb="0" eb="2">
      <t>ケイアイ</t>
    </rPh>
    <rPh sb="2" eb="4">
      <t>ガクエン</t>
    </rPh>
    <phoneticPr fontId="3"/>
  </si>
  <si>
    <t>千葉南</t>
    <rPh sb="0" eb="2">
      <t>チバ</t>
    </rPh>
    <rPh sb="2" eb="3">
      <t>ミナミ</t>
    </rPh>
    <phoneticPr fontId="3"/>
  </si>
  <si>
    <t>千葉黎明</t>
    <rPh sb="0" eb="2">
      <t>チバ</t>
    </rPh>
    <rPh sb="2" eb="4">
      <t>レイメイ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</si>
  <si>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</si>
  <si>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習志野</t>
    <rPh sb="0" eb="3">
      <t>ナラシノ</t>
    </rPh>
    <phoneticPr fontId="3"/>
  </si>
  <si>
    <t>棄権</t>
    <rPh sb="0" eb="2">
      <t>キケン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</si>
  <si>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</si>
  <si>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</si>
  <si>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麗澤</t>
    <rPh sb="0" eb="2">
      <t>レイタク</t>
    </rPh>
    <phoneticPr fontId="3"/>
  </si>
  <si>
    <t>西武台</t>
    <rPh sb="0" eb="2">
      <t>セイブ</t>
    </rPh>
    <rPh sb="2" eb="3">
      <t>ダイ</t>
    </rPh>
    <phoneticPr fontId="3"/>
  </si>
  <si>
    <t>木更津総合</t>
    <rPh sb="0" eb="3">
      <t>キサラヅ</t>
    </rPh>
    <rPh sb="3" eb="5">
      <t>ソウゴウ</t>
    </rPh>
    <phoneticPr fontId="3"/>
  </si>
  <si>
    <t>成東</t>
    <rPh sb="0" eb="2">
      <t>ナルトウ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</si>
  <si>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</si>
  <si>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敬愛学園</t>
    <rPh sb="0" eb="2">
      <t>ケイアイ</t>
    </rPh>
    <rPh sb="2" eb="4">
      <t>ガクエン</t>
    </rPh>
    <phoneticPr fontId="3"/>
  </si>
  <si>
    <t>成田</t>
    <rPh sb="0" eb="2">
      <t>ナリタ</t>
    </rPh>
    <phoneticPr fontId="3"/>
  </si>
  <si>
    <t>女子総合優勝：拓大紅陵</t>
    <rPh sb="0" eb="2">
      <t>ジョシ</t>
    </rPh>
    <rPh sb="2" eb="4">
      <t>ソウゴウ</t>
    </rPh>
    <rPh sb="4" eb="6">
      <t>ユウショウ</t>
    </rPh>
    <rPh sb="7" eb="8">
      <t>タク</t>
    </rPh>
    <rPh sb="8" eb="9">
      <t>ダイ</t>
    </rPh>
    <rPh sb="9" eb="11">
      <t>コウリョウ</t>
    </rPh>
    <phoneticPr fontId="3"/>
  </si>
  <si>
    <t>６２点</t>
    <rPh sb="2" eb="3">
      <t>テン</t>
    </rPh>
    <phoneticPr fontId="3"/>
  </si>
  <si>
    <t>　　 　　準優勝：麗澤</t>
    <rPh sb="5" eb="8">
      <t>ジュンユウショウ</t>
    </rPh>
    <rPh sb="9" eb="11">
      <t>レイタク</t>
    </rPh>
    <phoneticPr fontId="3"/>
  </si>
  <si>
    <t>１８点</t>
    <rPh sb="2" eb="3">
      <t>テン</t>
    </rPh>
    <phoneticPr fontId="3"/>
  </si>
  <si>
    <t>１４点</t>
    <rPh sb="2" eb="3">
      <t>テン</t>
    </rPh>
    <phoneticPr fontId="3"/>
  </si>
  <si>
    <t>　　    　第３位：敬愛学園</t>
    <rPh sb="7" eb="8">
      <t>ダイ</t>
    </rPh>
    <rPh sb="9" eb="10">
      <t>クライ</t>
    </rPh>
    <rPh sb="11" eb="13">
      <t>ケイアイ</t>
    </rPh>
    <rPh sb="13" eb="15">
      <t>ガクエン</t>
    </rPh>
    <phoneticPr fontId="3"/>
  </si>
  <si>
    <t>拓大紅陵</t>
    <rPh sb="0" eb="1">
      <t>タク</t>
    </rPh>
    <rPh sb="1" eb="4">
      <t>ダイコウリョウ</t>
    </rPh>
    <phoneticPr fontId="3"/>
  </si>
  <si>
    <t>長生</t>
    <rPh sb="0" eb="2">
      <t>チョウセイ</t>
    </rPh>
    <phoneticPr fontId="3"/>
  </si>
  <si>
    <t>秀明八千代</t>
    <rPh sb="0" eb="2">
      <t>シュウメイ</t>
    </rPh>
    <rPh sb="2" eb="5">
      <t>ヤチヨ</t>
    </rPh>
    <phoneticPr fontId="3"/>
  </si>
  <si>
    <t>東金</t>
    <rPh sb="0" eb="2">
      <t>トウガネ</t>
    </rPh>
    <phoneticPr fontId="3"/>
  </si>
  <si>
    <t>男子総合優勝：拓大紅陵</t>
    <rPh sb="0" eb="2">
      <t>ダンシ</t>
    </rPh>
    <rPh sb="2" eb="4">
      <t>ソウゴウ</t>
    </rPh>
    <rPh sb="4" eb="6">
      <t>ユウショウ</t>
    </rPh>
    <rPh sb="7" eb="8">
      <t>タク</t>
    </rPh>
    <rPh sb="8" eb="9">
      <t>ダイ</t>
    </rPh>
    <rPh sb="9" eb="11">
      <t>コウリョウ</t>
    </rPh>
    <phoneticPr fontId="3"/>
  </si>
  <si>
    <t>　　　　 準優勝：柏日体</t>
    <rPh sb="5" eb="8">
      <t>ジュンユウショウ</t>
    </rPh>
    <rPh sb="9" eb="10">
      <t>カシワ</t>
    </rPh>
    <rPh sb="10" eb="11">
      <t>ニチ</t>
    </rPh>
    <rPh sb="11" eb="12">
      <t>タイ</t>
    </rPh>
    <phoneticPr fontId="3"/>
  </si>
  <si>
    <t>２３点</t>
    <rPh sb="2" eb="3">
      <t>テン</t>
    </rPh>
    <phoneticPr fontId="3"/>
  </si>
  <si>
    <t>　 　　　 第３位：敬愛学園、千葉黎明</t>
    <rPh sb="6" eb="7">
      <t>ダイ</t>
    </rPh>
    <rPh sb="8" eb="9">
      <t>クライ</t>
    </rPh>
    <rPh sb="10" eb="12">
      <t>ケイアイ</t>
    </rPh>
    <rPh sb="12" eb="14">
      <t>ガクエン</t>
    </rPh>
    <rPh sb="15" eb="17">
      <t>チバ</t>
    </rPh>
    <rPh sb="17" eb="19">
      <t>レイメイ</t>
    </rPh>
    <phoneticPr fontId="3"/>
  </si>
  <si>
    <t>８点</t>
    <rPh sb="1" eb="2">
      <t>テン</t>
    </rPh>
    <phoneticPr fontId="3"/>
  </si>
  <si>
    <t>平成２５年１１月３日（日）・４日（月）</t>
    <rPh sb="0" eb="2">
      <t>ヘイセイ</t>
    </rPh>
    <rPh sb="4" eb="5">
      <t>ネンド</t>
    </rPh>
    <rPh sb="7" eb="8">
      <t>ガツ</t>
    </rPh>
    <rPh sb="9" eb="10">
      <t>ヒ</t>
    </rPh>
    <rPh sb="11" eb="12">
      <t>ニチ</t>
    </rPh>
    <rPh sb="15" eb="16">
      <t>ニチ</t>
    </rPh>
    <rPh sb="17" eb="18">
      <t>ツキ</t>
    </rPh>
    <phoneticPr fontId="3"/>
  </si>
  <si>
    <t>平成２５年度千葉県高等学校新人体育大会空手道大会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9" eb="22">
      <t>カラテドウ</t>
    </rPh>
    <rPh sb="22" eb="24">
      <t>タイカイ</t>
    </rPh>
    <phoneticPr fontId="3"/>
  </si>
  <si>
    <t>※各種目の上位２名・２チーム(男子個人形のみ３名)が１月に印西市で開催される関東選抜大会に出場します。</t>
    <rPh sb="1" eb="4">
      <t>カクシュモク</t>
    </rPh>
    <rPh sb="5" eb="7">
      <t>ジョウイ</t>
    </rPh>
    <rPh sb="8" eb="9">
      <t>ナ</t>
    </rPh>
    <rPh sb="15" eb="17">
      <t>ダンシ</t>
    </rPh>
    <rPh sb="17" eb="19">
      <t>コジン</t>
    </rPh>
    <rPh sb="19" eb="20">
      <t>カタ</t>
    </rPh>
    <rPh sb="23" eb="24">
      <t>ナ</t>
    </rPh>
    <rPh sb="27" eb="28">
      <t>ガツ</t>
    </rPh>
    <rPh sb="29" eb="32">
      <t>インザイシ</t>
    </rPh>
    <rPh sb="33" eb="35">
      <t>カイサイ</t>
    </rPh>
    <rPh sb="38" eb="40">
      <t>カントウ</t>
    </rPh>
    <rPh sb="40" eb="42">
      <t>センバツ</t>
    </rPh>
    <rPh sb="42" eb="44">
      <t>タイカイ</t>
    </rPh>
    <rPh sb="45" eb="47">
      <t>シュツジョウ</t>
    </rPh>
    <phoneticPr fontId="3"/>
  </si>
  <si>
    <t>本　龍二</t>
    <rPh sb="0" eb="1">
      <t>ホン</t>
    </rPh>
    <rPh sb="2" eb="4">
      <t>リュウジ</t>
    </rPh>
    <phoneticPr fontId="3"/>
  </si>
  <si>
    <t>松永　涼</t>
    <rPh sb="0" eb="2">
      <t>マツナガ</t>
    </rPh>
    <rPh sb="3" eb="4">
      <t>リョウ</t>
    </rPh>
    <phoneticPr fontId="3"/>
  </si>
  <si>
    <t>青山　凌</t>
    <rPh sb="0" eb="2">
      <t>アオヤマ</t>
    </rPh>
    <rPh sb="3" eb="4">
      <t>リョウ</t>
    </rPh>
    <phoneticPr fontId="3"/>
  </si>
  <si>
    <t>金子　航</t>
    <rPh sb="0" eb="2">
      <t>カネコ</t>
    </rPh>
    <rPh sb="3" eb="4">
      <t>ワタル</t>
    </rPh>
    <phoneticPr fontId="3"/>
  </si>
  <si>
    <t>後藤　岬</t>
    <rPh sb="0" eb="2">
      <t>ゴトウ</t>
    </rPh>
    <rPh sb="3" eb="4">
      <t>ミサキ</t>
    </rPh>
    <phoneticPr fontId="3"/>
  </si>
  <si>
    <t>稲石　励</t>
    <rPh sb="0" eb="2">
      <t>イナイシ</t>
    </rPh>
    <rPh sb="3" eb="4">
      <t>ハゲ</t>
    </rPh>
    <phoneticPr fontId="3"/>
  </si>
  <si>
    <t>仲山　徹</t>
    <rPh sb="0" eb="2">
      <t>ナカヤマ</t>
    </rPh>
    <rPh sb="3" eb="4">
      <t>トオル</t>
    </rPh>
    <phoneticPr fontId="3"/>
  </si>
  <si>
    <t>浮島　蘭</t>
    <rPh sb="0" eb="2">
      <t>ウキシマ</t>
    </rPh>
    <rPh sb="3" eb="4">
      <t>ラン</t>
    </rPh>
    <phoneticPr fontId="3"/>
  </si>
  <si>
    <t>坂内　葵</t>
    <rPh sb="0" eb="2">
      <t>サカウチ</t>
    </rPh>
    <rPh sb="3" eb="4">
      <t>アオイ</t>
    </rPh>
    <phoneticPr fontId="3"/>
  </si>
  <si>
    <t>小川　彩</t>
    <rPh sb="0" eb="2">
      <t>オガワ</t>
    </rPh>
    <rPh sb="3" eb="4">
      <t>アヤ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</si>
</sst>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4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/>
    <xf numFmtId="0" fontId="7" fillId="0" borderId="0" xfId="0" applyFont="1" applyAlignment="1"/>
    <xf numFmtId="0" fontId="10" fillId="0" borderId="0" xfId="0" applyFont="1"/>
    <xf numFmtId="0" fontId="1" fillId="0" borderId="1" xfId="0" applyFont="1" applyBorder="1" applyAlignment="1">
      <alignment horizontal="distributed"/>
    </xf>
    <xf numFmtId="0" fontId="1" fillId="0" borderId="0" xfId="0" applyFont="1" applyAlignment="1">
      <alignment horizontal="distributed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/>
    <xf numFmtId="176" fontId="0" fillId="0" borderId="0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distributed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9" fillId="0" borderId="0" xfId="0" applyFont="1" applyBorder="1"/>
    <xf numFmtId="0" fontId="9" fillId="0" borderId="0" xfId="0" applyFont="1"/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77" fontId="2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13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1" fillId="0" borderId="0" xfId="0" applyFont="1" applyAlignment="1">
      <alignment horizontal="left"/>
    </xf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distributed"/>
    </xf>
    <xf numFmtId="0" fontId="13" fillId="0" borderId="3" xfId="0" applyFont="1" applyBorder="1" applyAlignment="1">
      <alignment horizontal="distributed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distributed"/>
    </xf>
    <xf numFmtId="0" fontId="13" fillId="0" borderId="1" xfId="0" applyFont="1" applyBorder="1" applyAlignment="1">
      <alignment horizontal="distributed"/>
    </xf>
    <xf numFmtId="0" fontId="13" fillId="0" borderId="0" xfId="0" applyFont="1" applyAlignment="1">
      <alignment horizontal="distributed"/>
    </xf>
    <xf numFmtId="0" fontId="9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distributed"/>
    </xf>
    <xf numFmtId="0" fontId="13" fillId="0" borderId="0" xfId="0" applyFont="1" applyBorder="1" applyAlignment="1">
      <alignment horizontal="center"/>
    </xf>
    <xf numFmtId="0" fontId="0" fillId="0" borderId="1" xfId="0" applyBorder="1"/>
    <xf numFmtId="0" fontId="6" fillId="0" borderId="0" xfId="0" applyFont="1" applyBorder="1" applyAlignment="1">
      <alignment shrinkToFi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8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1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1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 applyAlignment="1">
      <alignment horizontal="left" vertical="center"/>
    </xf>
    <xf numFmtId="0" fontId="0" fillId="0" borderId="1" xfId="0" applyFont="1" applyBorder="1" applyAlignment="1">
      <alignment horizontal="distributed" vertical="center"/>
    </xf>
    <xf numFmtId="0" fontId="0" fillId="0" borderId="5" xfId="0" applyBorder="1"/>
    <xf numFmtId="0" fontId="4" fillId="0" borderId="5" xfId="0" applyFont="1" applyBorder="1" applyAlignment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distributed" vertical="distributed"/>
    </xf>
    <xf numFmtId="0" fontId="10" fillId="0" borderId="0" xfId="0" applyFont="1" applyBorder="1" applyAlignment="1">
      <alignment vertical="top"/>
    </xf>
    <xf numFmtId="0" fontId="1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0" fillId="0" borderId="11" xfId="0" applyBorder="1"/>
    <xf numFmtId="0" fontId="5" fillId="0" borderId="1" xfId="0" applyFont="1" applyBorder="1" applyAlignment="1">
      <alignment horizontal="center"/>
    </xf>
    <xf numFmtId="176" fontId="13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right" vertical="center"/>
    </xf>
    <xf numFmtId="0" fontId="1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shrinkToFi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/>
    <xf numFmtId="0" fontId="4" fillId="0" borderId="17" xfId="0" applyFont="1" applyBorder="1"/>
    <xf numFmtId="3" fontId="4" fillId="0" borderId="26" xfId="0" applyNumberFormat="1" applyFont="1" applyBorder="1"/>
    <xf numFmtId="0" fontId="4" fillId="0" borderId="27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/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/>
    <xf numFmtId="3" fontId="4" fillId="0" borderId="31" xfId="0" applyNumberFormat="1" applyFont="1" applyBorder="1"/>
    <xf numFmtId="0" fontId="4" fillId="0" borderId="7" xfId="0" applyFont="1" applyBorder="1"/>
    <xf numFmtId="0" fontId="4" fillId="0" borderId="29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/>
    <xf numFmtId="0" fontId="4" fillId="0" borderId="32" xfId="0" applyFont="1" applyBorder="1"/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4" xfId="0" applyFont="1" applyBorder="1"/>
    <xf numFmtId="3" fontId="4" fillId="0" borderId="33" xfId="0" applyNumberFormat="1" applyFont="1" applyBorder="1"/>
    <xf numFmtId="0" fontId="5" fillId="0" borderId="36" xfId="0" applyFont="1" applyBorder="1"/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41" xfId="0" applyFont="1" applyBorder="1"/>
    <xf numFmtId="3" fontId="4" fillId="0" borderId="4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distributed"/>
    </xf>
    <xf numFmtId="0" fontId="0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left"/>
    </xf>
    <xf numFmtId="0" fontId="4" fillId="0" borderId="3" xfId="0" applyFont="1" applyBorder="1" applyAlignment="1">
      <alignment vertical="center"/>
    </xf>
    <xf numFmtId="0" fontId="0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distributed" vertical="center" shrinkToFit="1"/>
    </xf>
    <xf numFmtId="177" fontId="11" fillId="0" borderId="0" xfId="0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0" fontId="6" fillId="0" borderId="9" xfId="0" applyFont="1" applyBorder="1" applyAlignment="1">
      <alignment horizontal="right" vertical="top"/>
    </xf>
    <xf numFmtId="0" fontId="6" fillId="0" borderId="4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 textRotation="255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1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vertical="top"/>
    </xf>
    <xf numFmtId="0" fontId="0" fillId="0" borderId="7" xfId="0" applyFont="1" applyBorder="1" applyAlignment="1">
      <alignment horizontal="right" vertical="top"/>
    </xf>
    <xf numFmtId="0" fontId="0" fillId="0" borderId="10" xfId="0" applyFont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  <xf numFmtId="0" fontId="0" fillId="0" borderId="4" xfId="0" applyFont="1" applyBorder="1" applyAlignment="1">
      <alignment horizontal="right" vertical="top"/>
    </xf>
    <xf numFmtId="0" fontId="0" fillId="0" borderId="11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/>
    <xf numFmtId="0" fontId="0" fillId="0" borderId="13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left" vertical="top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distributed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distributed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20" fontId="0" fillId="2" borderId="0" xfId="0" applyNumberFormat="1" applyFont="1" applyFill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distributed" vertical="center"/>
    </xf>
    <xf numFmtId="0" fontId="0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20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2" borderId="5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56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7" xfId="0" applyBorder="1" applyAlignment="1"/>
    <xf numFmtId="0" fontId="0" fillId="0" borderId="10" xfId="0" applyBorder="1" applyAlignment="1"/>
    <xf numFmtId="0" fontId="0" fillId="0" borderId="0" xfId="0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3" fontId="4" fillId="0" borderId="62" xfId="0" applyNumberFormat="1" applyFont="1" applyBorder="1"/>
    <xf numFmtId="0" fontId="4" fillId="0" borderId="63" xfId="0" applyFont="1" applyBorder="1" applyAlignment="1">
      <alignment horizontal="center" vertical="center"/>
    </xf>
    <xf numFmtId="0" fontId="4" fillId="0" borderId="63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4" fillId="0" borderId="64" xfId="0" applyFont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0" borderId="47" xfId="0" applyFont="1" applyBorder="1"/>
    <xf numFmtId="0" fontId="4" fillId="0" borderId="48" xfId="0" applyFont="1" applyBorder="1"/>
    <xf numFmtId="3" fontId="4" fillId="0" borderId="65" xfId="0" applyNumberFormat="1" applyFont="1" applyBorder="1"/>
    <xf numFmtId="0" fontId="4" fillId="0" borderId="3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3" fontId="4" fillId="0" borderId="44" xfId="0" applyNumberFormat="1" applyFont="1" applyBorder="1"/>
    <xf numFmtId="0" fontId="4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0" borderId="38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 wrapText="1"/>
    </xf>
    <xf numFmtId="0" fontId="0" fillId="0" borderId="1" xfId="0" applyFont="1" applyBorder="1" applyAlignment="1">
      <alignment horizontal="distributed"/>
    </xf>
    <xf numFmtId="0" fontId="0" fillId="0" borderId="1" xfId="0" applyFont="1" applyBorder="1" applyAlignment="1">
      <alignment horizontal="distributed" vertical="center" shrinkToFit="1"/>
    </xf>
    <xf numFmtId="0" fontId="0" fillId="0" borderId="1" xfId="0" applyFont="1" applyBorder="1"/>
    <xf numFmtId="0" fontId="0" fillId="0" borderId="7" xfId="0" applyFont="1" applyBorder="1"/>
    <xf numFmtId="0" fontId="0" fillId="0" borderId="32" xfId="0" applyFont="1" applyBorder="1"/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10" xfId="0" applyFont="1" applyBorder="1" applyAlignment="1"/>
    <xf numFmtId="0" fontId="9" fillId="0" borderId="9" xfId="0" applyFont="1" applyBorder="1"/>
    <xf numFmtId="0" fontId="6" fillId="0" borderId="5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0" fillId="0" borderId="11" xfId="0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0" fillId="0" borderId="1" xfId="0" applyFont="1" applyBorder="1" applyAlignment="1">
      <alignment horizontal="right"/>
    </xf>
    <xf numFmtId="0" fontId="6" fillId="0" borderId="0" xfId="0" applyFont="1" applyFill="1" applyBorder="1" applyAlignment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0" xfId="0" applyFont="1" applyBorder="1" applyAlignment="1"/>
    <xf numFmtId="0" fontId="4" fillId="0" borderId="10" xfId="0" applyFont="1" applyFill="1" applyBorder="1" applyAlignment="1" applyProtection="1">
      <alignment horizontal="right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right"/>
    </xf>
    <xf numFmtId="0" fontId="4" fillId="0" borderId="0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7" xfId="0" applyFont="1" applyBorder="1" applyAlignment="1"/>
    <xf numFmtId="0" fontId="4" fillId="0" borderId="7" xfId="0" applyFont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/>
    <xf numFmtId="0" fontId="0" fillId="0" borderId="10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distributed"/>
    </xf>
    <xf numFmtId="0" fontId="11" fillId="0" borderId="1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distributed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distributed"/>
    </xf>
    <xf numFmtId="0" fontId="12" fillId="0" borderId="0" xfId="0" applyFont="1" applyAlignment="1"/>
    <xf numFmtId="0" fontId="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Border="1" applyAlignment="1"/>
    <xf numFmtId="0" fontId="0" fillId="0" borderId="5" xfId="0" applyFont="1" applyBorder="1" applyAlignme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0" xfId="0" applyFill="1" applyBorder="1" applyAlignment="1"/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0" fillId="0" borderId="69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56" xfId="0" applyFont="1" applyBorder="1" applyAlignment="1">
      <alignment horizontal="distributed" vertical="center" wrapText="1"/>
    </xf>
    <xf numFmtId="0" fontId="0" fillId="0" borderId="0" xfId="0" applyFill="1"/>
    <xf numFmtId="0" fontId="9" fillId="0" borderId="0" xfId="0" applyFont="1" applyBorder="1" applyAlignment="1">
      <alignment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8" xfId="0" applyBorder="1"/>
    <xf numFmtId="0" fontId="0" fillId="0" borderId="72" xfId="0" applyBorder="1" applyAlignment="1">
      <alignment horizontal="right"/>
    </xf>
    <xf numFmtId="0" fontId="0" fillId="0" borderId="73" xfId="0" applyBorder="1"/>
    <xf numFmtId="0" fontId="0" fillId="0" borderId="16" xfId="0" applyBorder="1" applyAlignment="1"/>
    <xf numFmtId="0" fontId="5" fillId="0" borderId="1" xfId="0" applyFont="1" applyBorder="1" applyAlignment="1">
      <alignment horizontal="center" vertical="top"/>
    </xf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0" xfId="0" applyBorder="1" applyAlignment="1">
      <alignment horizontal="right"/>
    </xf>
    <xf numFmtId="0" fontId="0" fillId="0" borderId="74" xfId="0" applyBorder="1" applyAlignment="1">
      <alignment horizontal="right"/>
    </xf>
    <xf numFmtId="0" fontId="0" fillId="0" borderId="52" xfId="0" applyBorder="1"/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6" fillId="0" borderId="18" xfId="0" applyFont="1" applyBorder="1" applyAlignment="1">
      <alignment horizontal="right" vertical="center"/>
    </xf>
    <xf numFmtId="0" fontId="0" fillId="0" borderId="74" xfId="0" applyBorder="1" applyAlignment="1"/>
    <xf numFmtId="0" fontId="3" fillId="0" borderId="4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72" xfId="0" applyFont="1" applyFill="1" applyBorder="1" applyAlignment="1" applyProtection="1">
      <alignment horizontal="left" vertical="center"/>
    </xf>
    <xf numFmtId="0" fontId="4" fillId="0" borderId="73" xfId="0" applyFont="1" applyBorder="1" applyAlignment="1"/>
    <xf numFmtId="0" fontId="4" fillId="0" borderId="11" xfId="0" applyFont="1" applyBorder="1" applyAlignment="1"/>
    <xf numFmtId="0" fontId="4" fillId="0" borderId="16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75" xfId="0" applyFont="1" applyFill="1" applyBorder="1" applyAlignment="1" applyProtection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4" fillId="0" borderId="52" xfId="0" applyFont="1" applyFill="1" applyBorder="1" applyAlignment="1" applyProtection="1">
      <alignment horizontal="left" vertical="center"/>
    </xf>
    <xf numFmtId="0" fontId="0" fillId="0" borderId="18" xfId="0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0" fillId="0" borderId="73" xfId="0" applyBorder="1" applyAlignment="1"/>
    <xf numFmtId="0" fontId="6" fillId="0" borderId="75" xfId="0" applyFont="1" applyBorder="1" applyAlignment="1">
      <alignment horizontal="right" vertical="center"/>
    </xf>
    <xf numFmtId="0" fontId="9" fillId="0" borderId="18" xfId="0" applyFont="1" applyBorder="1"/>
    <xf numFmtId="0" fontId="9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right" vertical="top"/>
    </xf>
    <xf numFmtId="0" fontId="6" fillId="0" borderId="18" xfId="0" applyFont="1" applyBorder="1" applyAlignment="1">
      <alignment horizontal="right" vertical="top"/>
    </xf>
    <xf numFmtId="0" fontId="6" fillId="0" borderId="72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/>
    </xf>
    <xf numFmtId="0" fontId="4" fillId="0" borderId="26" xfId="0" applyFont="1" applyFill="1" applyBorder="1" applyAlignment="1" applyProtection="1">
      <alignment horizontal="left" vertical="center"/>
    </xf>
    <xf numFmtId="0" fontId="4" fillId="0" borderId="72" xfId="0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right" vertical="center"/>
    </xf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4" fillId="0" borderId="22" xfId="0" applyFont="1" applyBorder="1" applyAlignment="1">
      <alignment horizontal="right" vertical="center"/>
    </xf>
    <xf numFmtId="0" fontId="6" fillId="0" borderId="7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6" fillId="0" borderId="73" xfId="0" applyFont="1" applyBorder="1" applyAlignment="1">
      <alignment vertical="center"/>
    </xf>
    <xf numFmtId="0" fontId="6" fillId="0" borderId="10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26" xfId="0" applyFont="1" applyBorder="1" applyAlignment="1">
      <alignment horizontal="center" vertical="center"/>
    </xf>
    <xf numFmtId="0" fontId="4" fillId="0" borderId="43" xfId="0" applyFont="1" applyBorder="1" applyAlignment="1">
      <alignment horizontal="left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22" xfId="0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6" fillId="0" borderId="74" xfId="0" applyFont="1" applyBorder="1" applyAlignment="1">
      <alignment horizontal="right" vertical="center"/>
    </xf>
    <xf numFmtId="0" fontId="6" fillId="0" borderId="22" xfId="0" applyFont="1" applyBorder="1" applyAlignment="1">
      <alignment horizontal="right"/>
    </xf>
    <xf numFmtId="0" fontId="6" fillId="0" borderId="73" xfId="0" applyFont="1" applyBorder="1" applyAlignment="1">
      <alignment horizontal="right"/>
    </xf>
    <xf numFmtId="0" fontId="6" fillId="0" borderId="1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4" fillId="0" borderId="43" xfId="0" applyFont="1" applyFill="1" applyBorder="1" applyAlignment="1" applyProtection="1">
      <alignment horizontal="left" vertical="center"/>
    </xf>
    <xf numFmtId="0" fontId="4" fillId="0" borderId="46" xfId="0" applyFont="1" applyFill="1" applyBorder="1" applyAlignment="1" applyProtection="1">
      <alignment horizontal="left" vertical="center"/>
    </xf>
    <xf numFmtId="0" fontId="4" fillId="0" borderId="62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7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17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76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74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75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74" xfId="0" applyFont="1" applyFill="1" applyBorder="1" applyAlignment="1" applyProtection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9" xfId="0" applyFont="1" applyFill="1" applyBorder="1" applyAlignment="1" applyProtection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73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6" xfId="0" applyFont="1" applyBorder="1" applyAlignment="1"/>
    <xf numFmtId="0" fontId="4" fillId="0" borderId="19" xfId="0" applyFont="1" applyBorder="1" applyAlignment="1"/>
    <xf numFmtId="0" fontId="4" fillId="0" borderId="52" xfId="0" applyFont="1" applyFill="1" applyBorder="1" applyAlignment="1" applyProtection="1">
      <alignment horizontal="right" vertical="center"/>
    </xf>
    <xf numFmtId="0" fontId="4" fillId="0" borderId="73" xfId="0" applyFont="1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76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0" fillId="0" borderId="5" xfId="0" applyBorder="1" applyAlignment="1"/>
    <xf numFmtId="0" fontId="6" fillId="0" borderId="1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top"/>
    </xf>
    <xf numFmtId="0" fontId="6" fillId="0" borderId="20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6" fillId="0" borderId="19" xfId="0" applyFont="1" applyBorder="1" applyAlignment="1">
      <alignment horizontal="right"/>
    </xf>
    <xf numFmtId="0" fontId="6" fillId="0" borderId="54" xfId="0" applyFont="1" applyBorder="1" applyAlignment="1">
      <alignment horizontal="right" vertical="center"/>
    </xf>
    <xf numFmtId="0" fontId="6" fillId="0" borderId="77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78" xfId="0" applyFont="1" applyFill="1" applyBorder="1" applyAlignment="1" applyProtection="1">
      <alignment horizontal="right" vertical="center"/>
    </xf>
    <xf numFmtId="0" fontId="4" fillId="0" borderId="52" xfId="0" applyFont="1" applyBorder="1" applyAlignment="1"/>
    <xf numFmtId="0" fontId="4" fillId="0" borderId="53" xfId="0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0" fontId="0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1" fillId="0" borderId="52" xfId="0" applyFont="1" applyBorder="1" applyAlignment="1">
      <alignment horizontal="center"/>
    </xf>
    <xf numFmtId="0" fontId="0" fillId="4" borderId="36" xfId="0" applyFont="1" applyFill="1" applyBorder="1" applyAlignment="1">
      <alignment horizontal="center"/>
    </xf>
    <xf numFmtId="0" fontId="0" fillId="4" borderId="41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20" fillId="0" borderId="0" xfId="0" applyFont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left"/>
    </xf>
    <xf numFmtId="0" fontId="0" fillId="0" borderId="4" xfId="0" applyBorder="1"/>
    <xf numFmtId="0" fontId="0" fillId="0" borderId="8" xfId="0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5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0" fillId="0" borderId="13" xfId="0" applyFont="1" applyFill="1" applyBorder="1" applyAlignment="1">
      <alignment horizontal="left"/>
    </xf>
    <xf numFmtId="0" fontId="0" fillId="0" borderId="7" xfId="0" applyBorder="1"/>
    <xf numFmtId="0" fontId="0" fillId="0" borderId="9" xfId="0" applyFont="1" applyFill="1" applyBorder="1" applyAlignment="1">
      <alignment horizontal="center"/>
    </xf>
    <xf numFmtId="0" fontId="0" fillId="0" borderId="13" xfId="0" applyFont="1" applyFill="1" applyBorder="1" applyAlignment="1"/>
    <xf numFmtId="0" fontId="5" fillId="0" borderId="0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0" fillId="0" borderId="74" xfId="0" applyFont="1" applyBorder="1" applyAlignment="1">
      <alignment horizontal="right"/>
    </xf>
    <xf numFmtId="0" fontId="0" fillId="0" borderId="21" xfId="0" applyFont="1" applyBorder="1" applyAlignment="1">
      <alignment vertical="center"/>
    </xf>
    <xf numFmtId="0" fontId="0" fillId="0" borderId="5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0" fillId="0" borderId="17" xfId="0" applyFont="1" applyBorder="1" applyAlignment="1">
      <alignment horizontal="right" vertical="top"/>
    </xf>
    <xf numFmtId="0" fontId="0" fillId="0" borderId="18" xfId="0" applyFont="1" applyBorder="1" applyAlignment="1">
      <alignment horizontal="right"/>
    </xf>
    <xf numFmtId="0" fontId="0" fillId="0" borderId="52" xfId="0" applyFont="1" applyBorder="1" applyAlignment="1">
      <alignment vertical="center"/>
    </xf>
    <xf numFmtId="0" fontId="0" fillId="0" borderId="22" xfId="0" applyFont="1" applyBorder="1" applyAlignment="1">
      <alignment horizontal="left" vertical="top"/>
    </xf>
    <xf numFmtId="0" fontId="0" fillId="0" borderId="18" xfId="0" applyFont="1" applyBorder="1" applyAlignment="1">
      <alignment horizontal="left"/>
    </xf>
    <xf numFmtId="0" fontId="0" fillId="0" borderId="22" xfId="0" applyFont="1" applyBorder="1" applyAlignment="1">
      <alignment horizontal="right"/>
    </xf>
    <xf numFmtId="0" fontId="0" fillId="0" borderId="73" xfId="0" applyFont="1" applyBorder="1" applyAlignment="1">
      <alignment horizontal="right"/>
    </xf>
    <xf numFmtId="0" fontId="0" fillId="0" borderId="75" xfId="0" applyFont="1" applyBorder="1" applyAlignment="1">
      <alignment horizontal="right"/>
    </xf>
    <xf numFmtId="0" fontId="0" fillId="0" borderId="22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left" vertical="top"/>
    </xf>
    <xf numFmtId="0" fontId="0" fillId="0" borderId="73" xfId="0" applyFont="1" applyBorder="1" applyAlignment="1"/>
    <xf numFmtId="0" fontId="0" fillId="0" borderId="16" xfId="0" applyFont="1" applyBorder="1" applyAlignment="1">
      <alignment horizontal="right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/>
    </xf>
    <xf numFmtId="0" fontId="0" fillId="0" borderId="16" xfId="0" applyFont="1" applyBorder="1" applyAlignment="1">
      <alignment vertical="center"/>
    </xf>
    <xf numFmtId="0" fontId="0" fillId="0" borderId="22" xfId="0" applyFont="1" applyBorder="1" applyAlignment="1">
      <alignment horizontal="right" vertical="top"/>
    </xf>
    <xf numFmtId="0" fontId="0" fillId="0" borderId="73" xfId="0" applyFont="1" applyBorder="1" applyAlignment="1">
      <alignment vertical="center"/>
    </xf>
    <xf numFmtId="0" fontId="0" fillId="0" borderId="75" xfId="0" applyFont="1" applyBorder="1" applyAlignment="1">
      <alignment vertical="center"/>
    </xf>
    <xf numFmtId="0" fontId="0" fillId="0" borderId="17" xfId="0" applyFont="1" applyBorder="1" applyAlignment="1">
      <alignment horizontal="right"/>
    </xf>
    <xf numFmtId="0" fontId="0" fillId="0" borderId="19" xfId="0" applyFont="1" applyBorder="1" applyAlignment="1">
      <alignment vertical="center"/>
    </xf>
    <xf numFmtId="0" fontId="0" fillId="0" borderId="21" xfId="0" applyFont="1" applyBorder="1" applyAlignment="1">
      <alignment horizontal="right"/>
    </xf>
    <xf numFmtId="0" fontId="0" fillId="0" borderId="5" xfId="0" applyFont="1" applyBorder="1" applyAlignment="1">
      <alignment horizontal="left" vertical="center"/>
    </xf>
    <xf numFmtId="0" fontId="0" fillId="0" borderId="20" xfId="0" applyFont="1" applyBorder="1" applyAlignment="1"/>
    <xf numFmtId="0" fontId="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3" xfId="0" applyFont="1" applyBorder="1" applyAlignment="1">
      <alignment horizontal="left" vertical="center"/>
    </xf>
    <xf numFmtId="0" fontId="0" fillId="0" borderId="46" xfId="0" applyFont="1" applyBorder="1" applyAlignment="1">
      <alignment horizontal="left"/>
    </xf>
    <xf numFmtId="0" fontId="0" fillId="0" borderId="19" xfId="0" applyFont="1" applyBorder="1" applyAlignment="1">
      <alignment horizontal="right"/>
    </xf>
    <xf numFmtId="0" fontId="0" fillId="0" borderId="52" xfId="0" applyFont="1" applyBorder="1" applyAlignment="1">
      <alignment horizontal="right"/>
    </xf>
    <xf numFmtId="0" fontId="0" fillId="0" borderId="43" xfId="0" applyFont="1" applyBorder="1" applyAlignment="1">
      <alignment horizontal="left"/>
    </xf>
    <xf numFmtId="0" fontId="0" fillId="0" borderId="20" xfId="0" applyFont="1" applyBorder="1" applyAlignment="1">
      <alignment horizontal="right"/>
    </xf>
    <xf numFmtId="0" fontId="0" fillId="0" borderId="0" xfId="0" applyFont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26" xfId="0" applyFont="1" applyBorder="1" applyAlignment="1">
      <alignment horizontal="right"/>
    </xf>
    <xf numFmtId="0" fontId="0" fillId="0" borderId="15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73" xfId="0" applyFont="1" applyBorder="1" applyAlignment="1">
      <alignment horizontal="left"/>
    </xf>
    <xf numFmtId="0" fontId="0" fillId="0" borderId="62" xfId="0" applyFont="1" applyBorder="1" applyAlignment="1">
      <alignment horizontal="left"/>
    </xf>
    <xf numFmtId="0" fontId="0" fillId="0" borderId="20" xfId="0" applyFont="1" applyBorder="1" applyAlignment="1">
      <alignment horizontal="center" vertical="top"/>
    </xf>
    <xf numFmtId="0" fontId="0" fillId="0" borderId="13" xfId="0" applyFont="1" applyBorder="1" applyAlignment="1">
      <alignment horizontal="right"/>
    </xf>
    <xf numFmtId="0" fontId="0" fillId="0" borderId="30" xfId="0" applyFont="1" applyBorder="1" applyAlignment="1">
      <alignment horizontal="right"/>
    </xf>
    <xf numFmtId="0" fontId="0" fillId="0" borderId="54" xfId="0" applyFont="1" applyBorder="1" applyAlignment="1">
      <alignment horizontal="right"/>
    </xf>
    <xf numFmtId="0" fontId="4" fillId="0" borderId="1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distributed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 wrapText="1"/>
    </xf>
    <xf numFmtId="0" fontId="0" fillId="2" borderId="7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標準" xfId="0" builtinId="0"/>
  </cellStyles>
  <dxfs count="7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A43"/>
  <sheetViews>
    <sheetView zoomScaleNormal="40" zoomScaleSheetLayoutView="80" workbookViewId="0">
      <selection activeCell="Y75" sqref="Y75"/>
    </sheetView>
  </sheetViews>
  <sheetFormatPr defaultRowHeight="11.25"/>
  <cols>
    <col min="1" max="1" width="3" style="1" bestFit="1" customWidth="1"/>
    <col min="2" max="2" width="8.375" style="1" bestFit="1" customWidth="1"/>
    <col min="3" max="6" width="5" style="1" customWidth="1"/>
    <col min="7" max="7" width="3.875" style="1" bestFit="1" customWidth="1"/>
    <col min="8" max="8" width="2.375" style="1" bestFit="1" customWidth="1"/>
    <col min="9" max="9" width="2" style="1" customWidth="1"/>
    <col min="10" max="10" width="2.375" style="1" bestFit="1" customWidth="1"/>
    <col min="11" max="11" width="2.375" style="1" customWidth="1"/>
    <col min="12" max="12" width="2.375" style="1" bestFit="1" customWidth="1"/>
    <col min="13" max="13" width="2.625" style="1" customWidth="1"/>
    <col min="14" max="14" width="5" style="64" customWidth="1"/>
    <col min="15" max="17" width="5" style="1" customWidth="1"/>
    <col min="18" max="18" width="3.875" style="1" bestFit="1" customWidth="1"/>
    <col min="19" max="19" width="5" style="1" customWidth="1"/>
    <col min="20" max="20" width="3.875" style="1" bestFit="1" customWidth="1"/>
    <col min="21" max="21" width="5" style="1" customWidth="1"/>
    <col min="22" max="22" width="3.875" style="1" customWidth="1"/>
    <col min="23" max="24" width="1.125" style="1" customWidth="1"/>
    <col min="25" max="25" width="10.625" style="1" customWidth="1"/>
    <col min="26" max="29" width="5" style="1" customWidth="1"/>
    <col min="30" max="30" width="3.875" style="1" bestFit="1" customWidth="1"/>
    <col min="31" max="31" width="5" style="1" customWidth="1"/>
    <col min="32" max="32" width="3.875" style="1" bestFit="1" customWidth="1"/>
    <col min="33" max="36" width="1.25" style="1" customWidth="1"/>
    <col min="37" max="37" width="5.25" style="64" bestFit="1" customWidth="1"/>
    <col min="38" max="40" width="5" style="1" customWidth="1"/>
    <col min="41" max="41" width="3.875" style="1" bestFit="1" customWidth="1"/>
    <col min="42" max="42" width="5" style="1" customWidth="1"/>
    <col min="43" max="43" width="3.875" style="1" bestFit="1" customWidth="1"/>
    <col min="44" max="44" width="5" style="1" customWidth="1"/>
    <col min="45" max="45" width="3.875" style="1" bestFit="1" customWidth="1"/>
    <col min="46" max="46" width="5" style="1" customWidth="1"/>
    <col min="47" max="47" width="3.875" style="1" bestFit="1" customWidth="1"/>
    <col min="48" max="49" width="4.25" style="1" bestFit="1" customWidth="1"/>
    <col min="50" max="50" width="7" style="1" bestFit="1" customWidth="1"/>
    <col min="51" max="16384" width="9" style="1"/>
  </cols>
  <sheetData>
    <row r="1" spans="1:50" ht="27.75" customHeight="1" thickBot="1">
      <c r="A1" s="722" t="s">
        <v>303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  <c r="T1" s="722"/>
      <c r="U1" s="722"/>
      <c r="V1" s="722"/>
      <c r="W1" s="722"/>
      <c r="X1" s="722"/>
      <c r="Y1" s="722"/>
      <c r="Z1" s="722"/>
      <c r="AA1" s="722"/>
      <c r="AB1" s="722"/>
      <c r="AC1" s="722"/>
      <c r="AD1" s="722"/>
      <c r="AE1" s="722"/>
      <c r="AF1" s="722"/>
      <c r="AG1" s="722"/>
      <c r="AH1" s="722"/>
      <c r="AI1" s="722"/>
      <c r="AJ1" s="722"/>
      <c r="AK1" s="722"/>
      <c r="AL1" s="722"/>
      <c r="AM1" s="722"/>
      <c r="AN1" s="722"/>
      <c r="AO1" s="722"/>
      <c r="AP1" s="722"/>
      <c r="AQ1" s="722"/>
      <c r="AR1" s="722"/>
      <c r="AS1" s="722"/>
      <c r="AT1" s="722"/>
      <c r="AU1" s="722"/>
      <c r="AV1" s="722"/>
      <c r="AW1" s="722"/>
      <c r="AX1" s="722"/>
    </row>
    <row r="2" spans="1:50" s="163" customFormat="1" ht="21" customHeight="1">
      <c r="A2" s="712" t="s">
        <v>1</v>
      </c>
      <c r="B2" s="713"/>
      <c r="C2" s="723" t="s">
        <v>10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  <c r="X2" s="725"/>
      <c r="Y2" s="726" t="s">
        <v>1</v>
      </c>
      <c r="Z2" s="729" t="s">
        <v>146</v>
      </c>
      <c r="AA2" s="724"/>
      <c r="AB2" s="724"/>
      <c r="AC2" s="724"/>
      <c r="AD2" s="724"/>
      <c r="AE2" s="724"/>
      <c r="AF2" s="724"/>
      <c r="AG2" s="724"/>
      <c r="AH2" s="724"/>
      <c r="AI2" s="724"/>
      <c r="AJ2" s="724"/>
      <c r="AK2" s="724"/>
      <c r="AL2" s="724"/>
      <c r="AM2" s="724"/>
      <c r="AN2" s="724"/>
      <c r="AO2" s="724"/>
      <c r="AP2" s="724"/>
      <c r="AQ2" s="724"/>
      <c r="AR2" s="724"/>
      <c r="AS2" s="724"/>
      <c r="AT2" s="724"/>
      <c r="AU2" s="725"/>
      <c r="AV2" s="160"/>
      <c r="AW2" s="161"/>
      <c r="AX2" s="162"/>
    </row>
    <row r="3" spans="1:50" s="163" customFormat="1" ht="21" customHeight="1">
      <c r="A3" s="714"/>
      <c r="B3" s="715"/>
      <c r="C3" s="730" t="s">
        <v>147</v>
      </c>
      <c r="D3" s="731"/>
      <c r="E3" s="731"/>
      <c r="F3" s="731"/>
      <c r="G3" s="731"/>
      <c r="H3" s="731"/>
      <c r="I3" s="731"/>
      <c r="J3" s="731"/>
      <c r="K3" s="731"/>
      <c r="L3" s="731"/>
      <c r="M3" s="732"/>
      <c r="N3" s="733" t="s">
        <v>148</v>
      </c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27"/>
      <c r="Z3" s="734" t="s">
        <v>147</v>
      </c>
      <c r="AA3" s="731"/>
      <c r="AB3" s="731"/>
      <c r="AC3" s="731"/>
      <c r="AD3" s="731"/>
      <c r="AE3" s="731"/>
      <c r="AF3" s="731"/>
      <c r="AG3" s="731"/>
      <c r="AH3" s="731"/>
      <c r="AI3" s="731"/>
      <c r="AJ3" s="732"/>
      <c r="AK3" s="733" t="s">
        <v>148</v>
      </c>
      <c r="AL3" s="733"/>
      <c r="AM3" s="733"/>
      <c r="AN3" s="733"/>
      <c r="AO3" s="733"/>
      <c r="AP3" s="733"/>
      <c r="AQ3" s="733"/>
      <c r="AR3" s="733"/>
      <c r="AS3" s="733"/>
      <c r="AT3" s="733"/>
      <c r="AU3" s="733"/>
      <c r="AV3" s="164"/>
      <c r="AW3" s="72"/>
      <c r="AX3" s="165"/>
    </row>
    <row r="4" spans="1:50" s="163" customFormat="1" ht="21" customHeight="1">
      <c r="A4" s="714"/>
      <c r="B4" s="715"/>
      <c r="C4" s="720" t="s">
        <v>149</v>
      </c>
      <c r="D4" s="732" t="s">
        <v>150</v>
      </c>
      <c r="E4" s="733"/>
      <c r="F4" s="733"/>
      <c r="G4" s="733"/>
      <c r="H4" s="733"/>
      <c r="I4" s="733"/>
      <c r="J4" s="733"/>
      <c r="K4" s="733"/>
      <c r="L4" s="733"/>
      <c r="M4" s="733"/>
      <c r="N4" s="733" t="s">
        <v>149</v>
      </c>
      <c r="O4" s="733" t="s">
        <v>150</v>
      </c>
      <c r="P4" s="733"/>
      <c r="Q4" s="733"/>
      <c r="R4" s="733"/>
      <c r="S4" s="733"/>
      <c r="T4" s="733"/>
      <c r="U4" s="733"/>
      <c r="V4" s="733"/>
      <c r="W4" s="733"/>
      <c r="X4" s="733"/>
      <c r="Y4" s="727"/>
      <c r="Z4" s="720" t="s">
        <v>149</v>
      </c>
      <c r="AA4" s="730" t="s">
        <v>150</v>
      </c>
      <c r="AB4" s="731"/>
      <c r="AC4" s="731"/>
      <c r="AD4" s="731"/>
      <c r="AE4" s="731"/>
      <c r="AF4" s="731"/>
      <c r="AG4" s="731"/>
      <c r="AH4" s="731"/>
      <c r="AI4" s="731"/>
      <c r="AJ4" s="731"/>
      <c r="AK4" s="733" t="s">
        <v>149</v>
      </c>
      <c r="AL4" s="733" t="s">
        <v>150</v>
      </c>
      <c r="AM4" s="733"/>
      <c r="AN4" s="733"/>
      <c r="AO4" s="733"/>
      <c r="AP4" s="733"/>
      <c r="AQ4" s="733"/>
      <c r="AR4" s="733"/>
      <c r="AS4" s="733"/>
      <c r="AT4" s="733"/>
      <c r="AU4" s="733"/>
      <c r="AV4" s="734" t="s">
        <v>151</v>
      </c>
      <c r="AW4" s="732"/>
      <c r="AX4" s="735" t="s">
        <v>152</v>
      </c>
    </row>
    <row r="5" spans="1:50" s="163" customFormat="1" ht="21" customHeight="1" thickBot="1">
      <c r="A5" s="716"/>
      <c r="B5" s="717"/>
      <c r="C5" s="721"/>
      <c r="D5" s="718"/>
      <c r="E5" s="719"/>
      <c r="F5" s="718" t="s">
        <v>153</v>
      </c>
      <c r="G5" s="737"/>
      <c r="H5" s="737"/>
      <c r="I5" s="737"/>
      <c r="J5" s="737"/>
      <c r="K5" s="737"/>
      <c r="L5" s="737"/>
      <c r="M5" s="737"/>
      <c r="N5" s="720"/>
      <c r="O5" s="718"/>
      <c r="P5" s="737"/>
      <c r="Q5" s="718" t="s">
        <v>153</v>
      </c>
      <c r="R5" s="737"/>
      <c r="S5" s="737"/>
      <c r="T5" s="737"/>
      <c r="U5" s="737"/>
      <c r="V5" s="737"/>
      <c r="W5" s="737"/>
      <c r="X5" s="744"/>
      <c r="Y5" s="728"/>
      <c r="Z5" s="721"/>
      <c r="AA5" s="718"/>
      <c r="AB5" s="719"/>
      <c r="AC5" s="718" t="s">
        <v>153</v>
      </c>
      <c r="AD5" s="737"/>
      <c r="AE5" s="737"/>
      <c r="AF5" s="737"/>
      <c r="AG5" s="737"/>
      <c r="AH5" s="737"/>
      <c r="AI5" s="737"/>
      <c r="AJ5" s="738"/>
      <c r="AK5" s="720"/>
      <c r="AL5" s="720"/>
      <c r="AM5" s="720"/>
      <c r="AN5" s="718" t="s">
        <v>153</v>
      </c>
      <c r="AO5" s="737"/>
      <c r="AP5" s="737"/>
      <c r="AQ5" s="737"/>
      <c r="AR5" s="737"/>
      <c r="AS5" s="737"/>
      <c r="AT5" s="737"/>
      <c r="AU5" s="739"/>
      <c r="AV5" s="166" t="s">
        <v>304</v>
      </c>
      <c r="AW5" s="167" t="s">
        <v>149</v>
      </c>
      <c r="AX5" s="736"/>
    </row>
    <row r="6" spans="1:50" s="163" customFormat="1" ht="23.1" customHeight="1">
      <c r="A6" s="306">
        <v>1</v>
      </c>
      <c r="B6" s="168" t="s">
        <v>188</v>
      </c>
      <c r="C6" s="169" t="s">
        <v>305</v>
      </c>
      <c r="D6" s="170" t="s">
        <v>228</v>
      </c>
      <c r="E6" s="172" t="s">
        <v>394</v>
      </c>
      <c r="F6" s="172" t="s">
        <v>395</v>
      </c>
      <c r="G6" s="373" t="s">
        <v>393</v>
      </c>
      <c r="H6" s="171" t="s">
        <v>306</v>
      </c>
      <c r="I6" s="338" t="s">
        <v>306</v>
      </c>
      <c r="J6" s="171" t="s">
        <v>306</v>
      </c>
      <c r="K6" s="338" t="s">
        <v>306</v>
      </c>
      <c r="L6" s="171" t="s">
        <v>306</v>
      </c>
      <c r="M6" s="338"/>
      <c r="N6" s="171" t="s">
        <v>307</v>
      </c>
      <c r="O6" s="339" t="s">
        <v>308</v>
      </c>
      <c r="P6" s="171" t="s">
        <v>198</v>
      </c>
      <c r="Q6" s="171" t="s">
        <v>174</v>
      </c>
      <c r="R6" s="338" t="s">
        <v>309</v>
      </c>
      <c r="S6" s="171" t="s">
        <v>310</v>
      </c>
      <c r="T6" s="338" t="s">
        <v>311</v>
      </c>
      <c r="U6" s="171" t="s">
        <v>230</v>
      </c>
      <c r="V6" s="338" t="s">
        <v>312</v>
      </c>
      <c r="W6" s="171"/>
      <c r="X6" s="340"/>
      <c r="Y6" s="168" t="s">
        <v>188</v>
      </c>
      <c r="Z6" s="169" t="s">
        <v>313</v>
      </c>
      <c r="AA6" s="172" t="s">
        <v>190</v>
      </c>
      <c r="AB6" s="171" t="s">
        <v>218</v>
      </c>
      <c r="AC6" s="171" t="s">
        <v>226</v>
      </c>
      <c r="AD6" s="373" t="s">
        <v>392</v>
      </c>
      <c r="AE6" s="171" t="s">
        <v>189</v>
      </c>
      <c r="AF6" s="373" t="s">
        <v>391</v>
      </c>
      <c r="AG6" s="171" t="s">
        <v>314</v>
      </c>
      <c r="AH6" s="338"/>
      <c r="AI6" s="171"/>
      <c r="AJ6" s="338"/>
      <c r="AK6" s="171" t="s">
        <v>307</v>
      </c>
      <c r="AL6" s="339" t="s">
        <v>190</v>
      </c>
      <c r="AM6" s="171" t="s">
        <v>315</v>
      </c>
      <c r="AN6" s="305" t="s">
        <v>191</v>
      </c>
      <c r="AO6" s="341" t="s">
        <v>309</v>
      </c>
      <c r="AP6" s="305" t="s">
        <v>218</v>
      </c>
      <c r="AQ6" s="341" t="s">
        <v>311</v>
      </c>
      <c r="AR6" s="305" t="s">
        <v>182</v>
      </c>
      <c r="AS6" s="372" t="s">
        <v>390</v>
      </c>
      <c r="AT6" s="305" t="s">
        <v>164</v>
      </c>
      <c r="AU6" s="342" t="s">
        <v>316</v>
      </c>
      <c r="AV6" s="173">
        <v>11</v>
      </c>
      <c r="AW6" s="174">
        <v>14</v>
      </c>
      <c r="AX6" s="175">
        <f>AV6*200+AW6*200</f>
        <v>5000</v>
      </c>
    </row>
    <row r="7" spans="1:50" s="163" customFormat="1" ht="23.1" customHeight="1">
      <c r="A7" s="182">
        <v>2</v>
      </c>
      <c r="B7" s="176" t="s">
        <v>192</v>
      </c>
      <c r="C7" s="177" t="s">
        <v>317</v>
      </c>
      <c r="D7" s="185" t="s">
        <v>318</v>
      </c>
      <c r="E7" s="178" t="s">
        <v>193</v>
      </c>
      <c r="F7" s="178"/>
      <c r="G7" s="343"/>
      <c r="H7" s="178"/>
      <c r="I7" s="343"/>
      <c r="J7" s="178"/>
      <c r="K7" s="343"/>
      <c r="L7" s="178"/>
      <c r="M7" s="343"/>
      <c r="N7" s="178" t="s">
        <v>317</v>
      </c>
      <c r="O7" s="178" t="s">
        <v>193</v>
      </c>
      <c r="P7" s="178" t="s">
        <v>319</v>
      </c>
      <c r="Q7" s="178"/>
      <c r="R7" s="343"/>
      <c r="S7" s="178"/>
      <c r="T7" s="343"/>
      <c r="U7" s="178"/>
      <c r="V7" s="343"/>
      <c r="W7" s="178"/>
      <c r="X7" s="343"/>
      <c r="Y7" s="176" t="s">
        <v>192</v>
      </c>
      <c r="Z7" s="177" t="s">
        <v>317</v>
      </c>
      <c r="AA7" s="178" t="s">
        <v>203</v>
      </c>
      <c r="AB7" s="178"/>
      <c r="AC7" s="178"/>
      <c r="AD7" s="343"/>
      <c r="AE7" s="178"/>
      <c r="AF7" s="343"/>
      <c r="AG7" s="178"/>
      <c r="AH7" s="343"/>
      <c r="AI7" s="178"/>
      <c r="AJ7" s="343"/>
      <c r="AK7" s="178" t="s">
        <v>317</v>
      </c>
      <c r="AL7" s="178" t="s">
        <v>320</v>
      </c>
      <c r="AM7" s="178" t="s">
        <v>321</v>
      </c>
      <c r="AN7" s="180"/>
      <c r="AO7" s="344"/>
      <c r="AP7" s="180"/>
      <c r="AQ7" s="344"/>
      <c r="AR7" s="180"/>
      <c r="AS7" s="344"/>
      <c r="AT7" s="180"/>
      <c r="AU7" s="345"/>
      <c r="AV7" s="181">
        <v>4</v>
      </c>
      <c r="AW7" s="186">
        <v>12</v>
      </c>
      <c r="AX7" s="187">
        <f t="shared" ref="AX7:AX34" si="0">AV7*200+AW7*200</f>
        <v>3200</v>
      </c>
    </row>
    <row r="8" spans="1:50" s="163" customFormat="1" ht="23.1" customHeight="1">
      <c r="A8" s="182">
        <v>3</v>
      </c>
      <c r="B8" s="176" t="s">
        <v>194</v>
      </c>
      <c r="C8" s="177" t="s">
        <v>317</v>
      </c>
      <c r="D8" s="185" t="s">
        <v>195</v>
      </c>
      <c r="E8" s="178" t="s">
        <v>322</v>
      </c>
      <c r="F8" s="178"/>
      <c r="G8" s="343"/>
      <c r="H8" s="178"/>
      <c r="I8" s="343"/>
      <c r="J8" s="178"/>
      <c r="K8" s="343"/>
      <c r="L8" s="178"/>
      <c r="M8" s="343"/>
      <c r="N8" s="302" t="s">
        <v>317</v>
      </c>
      <c r="O8" s="179" t="s">
        <v>323</v>
      </c>
      <c r="P8" s="178" t="s">
        <v>322</v>
      </c>
      <c r="Q8" s="178"/>
      <c r="R8" s="343"/>
      <c r="S8" s="178"/>
      <c r="T8" s="343"/>
      <c r="U8" s="178"/>
      <c r="V8" s="343"/>
      <c r="W8" s="178"/>
      <c r="X8" s="343"/>
      <c r="Y8" s="176" t="s">
        <v>194</v>
      </c>
      <c r="Z8" s="177"/>
      <c r="AA8" s="178"/>
      <c r="AB8" s="178"/>
      <c r="AC8" s="178"/>
      <c r="AD8" s="343"/>
      <c r="AE8" s="178"/>
      <c r="AF8" s="343"/>
      <c r="AG8" s="178"/>
      <c r="AH8" s="343"/>
      <c r="AI8" s="178"/>
      <c r="AJ8" s="343"/>
      <c r="AK8" s="178"/>
      <c r="AL8" s="178"/>
      <c r="AM8" s="178"/>
      <c r="AN8" s="180"/>
      <c r="AO8" s="344"/>
      <c r="AP8" s="180"/>
      <c r="AQ8" s="344"/>
      <c r="AR8" s="180"/>
      <c r="AS8" s="344"/>
      <c r="AT8" s="180"/>
      <c r="AU8" s="345"/>
      <c r="AV8" s="181">
        <v>2</v>
      </c>
      <c r="AW8" s="188">
        <v>5</v>
      </c>
      <c r="AX8" s="187">
        <f t="shared" si="0"/>
        <v>1400</v>
      </c>
    </row>
    <row r="9" spans="1:50" s="163" customFormat="1" ht="23.1" customHeight="1">
      <c r="A9" s="182">
        <v>4</v>
      </c>
      <c r="B9" s="189" t="s">
        <v>196</v>
      </c>
      <c r="C9" s="177"/>
      <c r="D9" s="346" t="s">
        <v>197</v>
      </c>
      <c r="E9" s="302" t="s">
        <v>324</v>
      </c>
      <c r="F9" s="302"/>
      <c r="G9" s="347"/>
      <c r="H9" s="302"/>
      <c r="I9" s="347"/>
      <c r="J9" s="302"/>
      <c r="K9" s="347"/>
      <c r="L9" s="302"/>
      <c r="M9" s="347"/>
      <c r="N9" s="302" t="s">
        <v>317</v>
      </c>
      <c r="O9" s="302" t="s">
        <v>325</v>
      </c>
      <c r="P9" s="302" t="s">
        <v>197</v>
      </c>
      <c r="Q9" s="302"/>
      <c r="R9" s="347"/>
      <c r="S9" s="302"/>
      <c r="T9" s="347"/>
      <c r="U9" s="302"/>
      <c r="V9" s="347"/>
      <c r="W9" s="302"/>
      <c r="X9" s="347"/>
      <c r="Y9" s="189" t="s">
        <v>196</v>
      </c>
      <c r="Z9" s="190"/>
      <c r="AA9" s="301" t="s">
        <v>326</v>
      </c>
      <c r="AB9" s="302" t="s">
        <v>189</v>
      </c>
      <c r="AC9" s="302"/>
      <c r="AD9" s="347"/>
      <c r="AE9" s="302"/>
      <c r="AF9" s="347"/>
      <c r="AG9" s="302"/>
      <c r="AH9" s="347"/>
      <c r="AI9" s="302"/>
      <c r="AJ9" s="347"/>
      <c r="AK9" s="302" t="s">
        <v>317</v>
      </c>
      <c r="AL9" s="302" t="s">
        <v>327</v>
      </c>
      <c r="AM9" s="302" t="s">
        <v>328</v>
      </c>
      <c r="AN9" s="304"/>
      <c r="AO9" s="348"/>
      <c r="AP9" s="304"/>
      <c r="AQ9" s="348"/>
      <c r="AR9" s="304"/>
      <c r="AS9" s="348"/>
      <c r="AT9" s="304"/>
      <c r="AU9" s="349"/>
      <c r="AV9" s="191">
        <v>4</v>
      </c>
      <c r="AW9" s="192">
        <v>13</v>
      </c>
      <c r="AX9" s="187">
        <f t="shared" si="0"/>
        <v>3400</v>
      </c>
    </row>
    <row r="10" spans="1:50" s="163" customFormat="1" ht="23.1" customHeight="1">
      <c r="A10" s="182">
        <v>5</v>
      </c>
      <c r="B10" s="189" t="s">
        <v>199</v>
      </c>
      <c r="C10" s="177"/>
      <c r="D10" s="301" t="s">
        <v>200</v>
      </c>
      <c r="E10" s="302" t="s">
        <v>329</v>
      </c>
      <c r="F10" s="302"/>
      <c r="G10" s="347"/>
      <c r="H10" s="302"/>
      <c r="I10" s="347"/>
      <c r="J10" s="302"/>
      <c r="K10" s="347"/>
      <c r="L10" s="302"/>
      <c r="M10" s="347"/>
      <c r="N10" s="302" t="s">
        <v>317</v>
      </c>
      <c r="O10" s="302" t="s">
        <v>200</v>
      </c>
      <c r="P10" s="302" t="s">
        <v>330</v>
      </c>
      <c r="Q10" s="302"/>
      <c r="R10" s="347"/>
      <c r="S10" s="302"/>
      <c r="T10" s="347"/>
      <c r="U10" s="302"/>
      <c r="V10" s="347"/>
      <c r="W10" s="302"/>
      <c r="X10" s="347"/>
      <c r="Y10" s="189" t="s">
        <v>199</v>
      </c>
      <c r="Z10" s="190"/>
      <c r="AA10" s="302"/>
      <c r="AB10" s="302"/>
      <c r="AC10" s="302"/>
      <c r="AD10" s="347"/>
      <c r="AE10" s="302"/>
      <c r="AF10" s="347"/>
      <c r="AG10" s="302"/>
      <c r="AH10" s="347"/>
      <c r="AI10" s="302"/>
      <c r="AJ10" s="347"/>
      <c r="AK10" s="302"/>
      <c r="AL10" s="302"/>
      <c r="AM10" s="302"/>
      <c r="AN10" s="304"/>
      <c r="AO10" s="348"/>
      <c r="AP10" s="304"/>
      <c r="AQ10" s="348"/>
      <c r="AR10" s="304"/>
      <c r="AS10" s="348"/>
      <c r="AT10" s="304"/>
      <c r="AU10" s="349"/>
      <c r="AV10" s="191">
        <v>2</v>
      </c>
      <c r="AW10" s="192">
        <v>5</v>
      </c>
      <c r="AX10" s="187">
        <f t="shared" si="0"/>
        <v>1400</v>
      </c>
    </row>
    <row r="11" spans="1:50" s="163" customFormat="1" ht="23.1" customHeight="1">
      <c r="A11" s="182">
        <v>6</v>
      </c>
      <c r="B11" s="189" t="s">
        <v>201</v>
      </c>
      <c r="C11" s="190"/>
      <c r="D11" s="301"/>
      <c r="E11" s="302"/>
      <c r="F11" s="302"/>
      <c r="G11" s="347"/>
      <c r="H11" s="302"/>
      <c r="I11" s="347"/>
      <c r="J11" s="302"/>
      <c r="K11" s="347"/>
      <c r="L11" s="302"/>
      <c r="M11" s="347"/>
      <c r="N11" s="302"/>
      <c r="O11" s="302" t="s">
        <v>331</v>
      </c>
      <c r="P11" s="302" t="s">
        <v>159</v>
      </c>
      <c r="Q11" s="302"/>
      <c r="R11" s="347"/>
      <c r="S11" s="302"/>
      <c r="T11" s="347"/>
      <c r="U11" s="302"/>
      <c r="V11" s="347"/>
      <c r="W11" s="302"/>
      <c r="X11" s="347"/>
      <c r="Y11" s="189" t="s">
        <v>201</v>
      </c>
      <c r="Z11" s="190"/>
      <c r="AA11" s="302"/>
      <c r="AB11" s="302"/>
      <c r="AC11" s="302"/>
      <c r="AD11" s="347"/>
      <c r="AE11" s="302"/>
      <c r="AF11" s="347"/>
      <c r="AG11" s="302"/>
      <c r="AH11" s="347"/>
      <c r="AI11" s="302"/>
      <c r="AJ11" s="347"/>
      <c r="AK11" s="302"/>
      <c r="AL11" s="302"/>
      <c r="AM11" s="302"/>
      <c r="AN11" s="304"/>
      <c r="AO11" s="348"/>
      <c r="AP11" s="304"/>
      <c r="AQ11" s="348"/>
      <c r="AR11" s="304"/>
      <c r="AS11" s="348"/>
      <c r="AT11" s="304"/>
      <c r="AU11" s="349"/>
      <c r="AV11" s="191">
        <v>2</v>
      </c>
      <c r="AW11" s="192"/>
      <c r="AX11" s="187">
        <f t="shared" si="0"/>
        <v>400</v>
      </c>
    </row>
    <row r="12" spans="1:50" s="163" customFormat="1" ht="23.1" customHeight="1">
      <c r="A12" s="184">
        <v>7</v>
      </c>
      <c r="B12" s="176" t="s">
        <v>202</v>
      </c>
      <c r="C12" s="177"/>
      <c r="D12" s="185" t="s">
        <v>332</v>
      </c>
      <c r="E12" s="178"/>
      <c r="F12" s="178"/>
      <c r="G12" s="343"/>
      <c r="H12" s="178"/>
      <c r="I12" s="343"/>
      <c r="J12" s="178"/>
      <c r="K12" s="343"/>
      <c r="L12" s="178"/>
      <c r="M12" s="343"/>
      <c r="N12" s="178" t="s">
        <v>317</v>
      </c>
      <c r="O12" s="178" t="s">
        <v>333</v>
      </c>
      <c r="P12" s="178" t="s">
        <v>334</v>
      </c>
      <c r="Q12" s="178"/>
      <c r="R12" s="343"/>
      <c r="S12" s="178"/>
      <c r="T12" s="343"/>
      <c r="U12" s="178"/>
      <c r="V12" s="343"/>
      <c r="W12" s="178"/>
      <c r="X12" s="343"/>
      <c r="Y12" s="176" t="s">
        <v>202</v>
      </c>
      <c r="Z12" s="177"/>
      <c r="AA12" s="178" t="s">
        <v>204</v>
      </c>
      <c r="AB12" s="178"/>
      <c r="AC12" s="178"/>
      <c r="AD12" s="343"/>
      <c r="AE12" s="178"/>
      <c r="AF12" s="343"/>
      <c r="AG12" s="178"/>
      <c r="AH12" s="343"/>
      <c r="AI12" s="178"/>
      <c r="AJ12" s="343"/>
      <c r="AK12" s="178" t="s">
        <v>317</v>
      </c>
      <c r="AL12" s="178" t="s">
        <v>204</v>
      </c>
      <c r="AM12" s="178" t="s">
        <v>174</v>
      </c>
      <c r="AN12" s="180"/>
      <c r="AO12" s="344"/>
      <c r="AP12" s="180"/>
      <c r="AQ12" s="344"/>
      <c r="AR12" s="180"/>
      <c r="AS12" s="344"/>
      <c r="AT12" s="180"/>
      <c r="AU12" s="345"/>
      <c r="AV12" s="181">
        <v>4</v>
      </c>
      <c r="AW12" s="240">
        <v>12</v>
      </c>
      <c r="AX12" s="350">
        <f t="shared" si="0"/>
        <v>3200</v>
      </c>
    </row>
    <row r="13" spans="1:50" s="163" customFormat="1" ht="23.1" customHeight="1" thickBot="1">
      <c r="A13" s="351">
        <v>8</v>
      </c>
      <c r="B13" s="352" t="s">
        <v>205</v>
      </c>
      <c r="C13" s="353" t="s">
        <v>317</v>
      </c>
      <c r="D13" s="354" t="s">
        <v>335</v>
      </c>
      <c r="E13" s="354" t="s">
        <v>206</v>
      </c>
      <c r="F13" s="354"/>
      <c r="G13" s="355"/>
      <c r="H13" s="354"/>
      <c r="I13" s="355"/>
      <c r="J13" s="354"/>
      <c r="K13" s="355"/>
      <c r="L13" s="354"/>
      <c r="M13" s="355"/>
      <c r="N13" s="354" t="s">
        <v>317</v>
      </c>
      <c r="O13" s="354" t="s">
        <v>335</v>
      </c>
      <c r="P13" s="354" t="s">
        <v>206</v>
      </c>
      <c r="Q13" s="354"/>
      <c r="R13" s="355"/>
      <c r="S13" s="354"/>
      <c r="T13" s="355"/>
      <c r="U13" s="354"/>
      <c r="V13" s="355"/>
      <c r="W13" s="354"/>
      <c r="X13" s="355"/>
      <c r="Y13" s="352" t="s">
        <v>205</v>
      </c>
      <c r="Z13" s="353" t="s">
        <v>317</v>
      </c>
      <c r="AA13" s="354" t="s">
        <v>336</v>
      </c>
      <c r="AB13" s="354"/>
      <c r="AC13" s="354"/>
      <c r="AD13" s="355"/>
      <c r="AE13" s="354"/>
      <c r="AF13" s="355"/>
      <c r="AG13" s="354"/>
      <c r="AH13" s="355"/>
      <c r="AI13" s="354"/>
      <c r="AJ13" s="355"/>
      <c r="AK13" s="354" t="s">
        <v>317</v>
      </c>
      <c r="AL13" s="354" t="s">
        <v>336</v>
      </c>
      <c r="AM13" s="354"/>
      <c r="AN13" s="300"/>
      <c r="AO13" s="356"/>
      <c r="AP13" s="300"/>
      <c r="AQ13" s="356"/>
      <c r="AR13" s="300"/>
      <c r="AS13" s="356"/>
      <c r="AT13" s="300"/>
      <c r="AU13" s="357"/>
      <c r="AV13" s="358">
        <v>3</v>
      </c>
      <c r="AW13" s="359">
        <v>13</v>
      </c>
      <c r="AX13" s="360">
        <f t="shared" si="0"/>
        <v>3200</v>
      </c>
    </row>
    <row r="14" spans="1:50" s="163" customFormat="1" ht="23.1" customHeight="1">
      <c r="A14" s="183">
        <v>9</v>
      </c>
      <c r="B14" s="361" t="s">
        <v>154</v>
      </c>
      <c r="C14" s="362"/>
      <c r="D14" s="185" t="s">
        <v>337</v>
      </c>
      <c r="E14" s="178" t="s">
        <v>338</v>
      </c>
      <c r="F14" s="178"/>
      <c r="G14" s="343"/>
      <c r="H14" s="178"/>
      <c r="I14" s="343"/>
      <c r="J14" s="178"/>
      <c r="K14" s="343"/>
      <c r="L14" s="178"/>
      <c r="M14" s="343"/>
      <c r="N14" s="178" t="s">
        <v>317</v>
      </c>
      <c r="O14" s="178" t="s">
        <v>339</v>
      </c>
      <c r="P14" s="178" t="s">
        <v>340</v>
      </c>
      <c r="Q14" s="178"/>
      <c r="R14" s="343"/>
      <c r="S14" s="178"/>
      <c r="T14" s="343"/>
      <c r="U14" s="178"/>
      <c r="V14" s="343"/>
      <c r="W14" s="178"/>
      <c r="X14" s="343"/>
      <c r="Y14" s="361" t="s">
        <v>154</v>
      </c>
      <c r="Z14" s="362"/>
      <c r="AA14" s="178" t="s">
        <v>341</v>
      </c>
      <c r="AB14" s="178"/>
      <c r="AC14" s="178"/>
      <c r="AD14" s="343"/>
      <c r="AE14" s="178"/>
      <c r="AF14" s="343"/>
      <c r="AG14" s="178"/>
      <c r="AH14" s="343"/>
      <c r="AI14" s="178"/>
      <c r="AJ14" s="343"/>
      <c r="AK14" s="178"/>
      <c r="AL14" s="178"/>
      <c r="AM14" s="178"/>
      <c r="AN14" s="180"/>
      <c r="AO14" s="344"/>
      <c r="AP14" s="180"/>
      <c r="AQ14" s="344"/>
      <c r="AR14" s="180"/>
      <c r="AS14" s="344"/>
      <c r="AT14" s="180"/>
      <c r="AU14" s="345"/>
      <c r="AV14" s="181">
        <v>2</v>
      </c>
      <c r="AW14" s="188">
        <v>5</v>
      </c>
      <c r="AX14" s="363">
        <v>1400</v>
      </c>
    </row>
    <row r="15" spans="1:50" s="163" customFormat="1" ht="23.1" customHeight="1">
      <c r="A15" s="182">
        <v>10</v>
      </c>
      <c r="B15" s="189" t="s">
        <v>156</v>
      </c>
      <c r="C15" s="190"/>
      <c r="D15" s="301" t="s">
        <v>342</v>
      </c>
      <c r="E15" s="302" t="s">
        <v>158</v>
      </c>
      <c r="F15" s="302"/>
      <c r="G15" s="347"/>
      <c r="H15" s="302"/>
      <c r="I15" s="347"/>
      <c r="J15" s="302"/>
      <c r="K15" s="347"/>
      <c r="L15" s="302"/>
      <c r="M15" s="347"/>
      <c r="N15" s="302" t="s">
        <v>317</v>
      </c>
      <c r="O15" s="302" t="s">
        <v>157</v>
      </c>
      <c r="P15" s="302" t="s">
        <v>158</v>
      </c>
      <c r="Q15" s="302"/>
      <c r="R15" s="347"/>
      <c r="S15" s="302"/>
      <c r="T15" s="347"/>
      <c r="U15" s="302"/>
      <c r="V15" s="347"/>
      <c r="W15" s="302"/>
      <c r="X15" s="347"/>
      <c r="Y15" s="189" t="s">
        <v>156</v>
      </c>
      <c r="Z15" s="190"/>
      <c r="AA15" s="302" t="s">
        <v>343</v>
      </c>
      <c r="AB15" s="302" t="s">
        <v>344</v>
      </c>
      <c r="AC15" s="302"/>
      <c r="AD15" s="347"/>
      <c r="AE15" s="302"/>
      <c r="AF15" s="347"/>
      <c r="AG15" s="302"/>
      <c r="AH15" s="347"/>
      <c r="AI15" s="302"/>
      <c r="AJ15" s="347"/>
      <c r="AK15" s="302" t="s">
        <v>317</v>
      </c>
      <c r="AL15" s="302" t="s">
        <v>344</v>
      </c>
      <c r="AM15" s="302" t="s">
        <v>345</v>
      </c>
      <c r="AN15" s="304"/>
      <c r="AO15" s="348"/>
      <c r="AP15" s="304"/>
      <c r="AQ15" s="348"/>
      <c r="AR15" s="304"/>
      <c r="AS15" s="348"/>
      <c r="AT15" s="304"/>
      <c r="AU15" s="349"/>
      <c r="AV15" s="191">
        <v>4</v>
      </c>
      <c r="AW15" s="192">
        <v>9</v>
      </c>
      <c r="AX15" s="187">
        <v>2600</v>
      </c>
    </row>
    <row r="16" spans="1:50" s="163" customFormat="1" ht="23.1" customHeight="1">
      <c r="A16" s="182">
        <v>11</v>
      </c>
      <c r="B16" s="189" t="s">
        <v>160</v>
      </c>
      <c r="C16" s="193" t="s">
        <v>317</v>
      </c>
      <c r="D16" s="194" t="s">
        <v>176</v>
      </c>
      <c r="E16" s="303" t="s">
        <v>346</v>
      </c>
      <c r="F16" s="303"/>
      <c r="G16" s="364"/>
      <c r="H16" s="303"/>
      <c r="I16" s="364"/>
      <c r="J16" s="303"/>
      <c r="K16" s="364"/>
      <c r="L16" s="303"/>
      <c r="M16" s="364"/>
      <c r="N16" s="303" t="s">
        <v>307</v>
      </c>
      <c r="O16" s="303" t="s">
        <v>347</v>
      </c>
      <c r="P16" s="303" t="s">
        <v>176</v>
      </c>
      <c r="Q16" s="303" t="s">
        <v>348</v>
      </c>
      <c r="R16" s="364" t="s">
        <v>309</v>
      </c>
      <c r="S16" s="303"/>
      <c r="T16" s="364"/>
      <c r="U16" s="303"/>
      <c r="V16" s="364"/>
      <c r="W16" s="303"/>
      <c r="X16" s="364"/>
      <c r="Y16" s="189" t="s">
        <v>160</v>
      </c>
      <c r="Z16" s="193"/>
      <c r="AA16" s="303" t="s">
        <v>161</v>
      </c>
      <c r="AB16" s="303"/>
      <c r="AC16" s="303" t="s">
        <v>349</v>
      </c>
      <c r="AD16" s="364" t="s">
        <v>350</v>
      </c>
      <c r="AE16" s="303"/>
      <c r="AF16" s="364"/>
      <c r="AG16" s="303"/>
      <c r="AH16" s="364"/>
      <c r="AI16" s="303"/>
      <c r="AJ16" s="364"/>
      <c r="AK16" s="302"/>
      <c r="AL16" s="365" t="s">
        <v>161</v>
      </c>
      <c r="AM16" s="303"/>
      <c r="AN16" s="307"/>
      <c r="AO16" s="366"/>
      <c r="AP16" s="307"/>
      <c r="AQ16" s="366"/>
      <c r="AR16" s="307"/>
      <c r="AS16" s="366"/>
      <c r="AT16" s="307"/>
      <c r="AU16" s="367"/>
      <c r="AV16" s="195">
        <v>4</v>
      </c>
      <c r="AW16" s="196">
        <v>7</v>
      </c>
      <c r="AX16" s="187">
        <v>2200</v>
      </c>
    </row>
    <row r="17" spans="1:50" s="163" customFormat="1" ht="23.1" customHeight="1">
      <c r="A17" s="182">
        <v>12</v>
      </c>
      <c r="B17" s="189" t="s">
        <v>162</v>
      </c>
      <c r="C17" s="193" t="s">
        <v>317</v>
      </c>
      <c r="D17" s="194" t="s">
        <v>174</v>
      </c>
      <c r="E17" s="303" t="s">
        <v>351</v>
      </c>
      <c r="F17" s="303" t="s">
        <v>163</v>
      </c>
      <c r="G17" s="364" t="s">
        <v>352</v>
      </c>
      <c r="H17" s="303"/>
      <c r="I17" s="364"/>
      <c r="J17" s="303"/>
      <c r="K17" s="364"/>
      <c r="L17" s="303"/>
      <c r="M17" s="364"/>
      <c r="N17" s="303" t="s">
        <v>317</v>
      </c>
      <c r="O17" s="194" t="s">
        <v>174</v>
      </c>
      <c r="P17" s="303" t="s">
        <v>164</v>
      </c>
      <c r="Q17" s="303" t="s">
        <v>163</v>
      </c>
      <c r="R17" s="364" t="s">
        <v>311</v>
      </c>
      <c r="S17" s="303"/>
      <c r="T17" s="364"/>
      <c r="U17" s="303"/>
      <c r="V17" s="364"/>
      <c r="W17" s="303"/>
      <c r="X17" s="364"/>
      <c r="Y17" s="189" t="s">
        <v>162</v>
      </c>
      <c r="Z17" s="193"/>
      <c r="AA17" s="194"/>
      <c r="AB17" s="303"/>
      <c r="AC17" s="303"/>
      <c r="AD17" s="364"/>
      <c r="AE17" s="303"/>
      <c r="AF17" s="364"/>
      <c r="AG17" s="303"/>
      <c r="AH17" s="364"/>
      <c r="AI17" s="303"/>
      <c r="AJ17" s="364"/>
      <c r="AK17" s="303"/>
      <c r="AL17" s="194"/>
      <c r="AM17" s="303"/>
      <c r="AN17" s="307"/>
      <c r="AO17" s="366"/>
      <c r="AP17" s="307"/>
      <c r="AQ17" s="366"/>
      <c r="AR17" s="307"/>
      <c r="AS17" s="366"/>
      <c r="AT17" s="307"/>
      <c r="AU17" s="367"/>
      <c r="AV17" s="195">
        <v>3</v>
      </c>
      <c r="AW17" s="196">
        <v>6</v>
      </c>
      <c r="AX17" s="187">
        <v>1800</v>
      </c>
    </row>
    <row r="18" spans="1:50" s="163" customFormat="1" ht="23.1" customHeight="1">
      <c r="A18" s="182">
        <v>13</v>
      </c>
      <c r="B18" s="189" t="s">
        <v>165</v>
      </c>
      <c r="C18" s="190" t="s">
        <v>317</v>
      </c>
      <c r="D18" s="301" t="s">
        <v>353</v>
      </c>
      <c r="E18" s="302" t="s">
        <v>354</v>
      </c>
      <c r="F18" s="302"/>
      <c r="G18" s="347"/>
      <c r="H18" s="302"/>
      <c r="I18" s="347"/>
      <c r="J18" s="302"/>
      <c r="K18" s="347"/>
      <c r="L18" s="302"/>
      <c r="M18" s="347"/>
      <c r="N18" s="302" t="s">
        <v>317</v>
      </c>
      <c r="O18" s="302" t="s">
        <v>353</v>
      </c>
      <c r="P18" s="302" t="s">
        <v>354</v>
      </c>
      <c r="Q18" s="302"/>
      <c r="R18" s="347"/>
      <c r="S18" s="302"/>
      <c r="T18" s="347"/>
      <c r="U18" s="302"/>
      <c r="V18" s="347"/>
      <c r="W18" s="302"/>
      <c r="X18" s="347"/>
      <c r="Y18" s="189" t="s">
        <v>165</v>
      </c>
      <c r="Z18" s="190"/>
      <c r="AA18" s="302"/>
      <c r="AB18" s="302"/>
      <c r="AC18" s="302"/>
      <c r="AD18" s="347"/>
      <c r="AE18" s="302"/>
      <c r="AF18" s="347"/>
      <c r="AG18" s="302"/>
      <c r="AH18" s="347"/>
      <c r="AI18" s="302"/>
      <c r="AJ18" s="347"/>
      <c r="AK18" s="302"/>
      <c r="AL18" s="302"/>
      <c r="AM18" s="302"/>
      <c r="AN18" s="304"/>
      <c r="AO18" s="348"/>
      <c r="AP18" s="304"/>
      <c r="AQ18" s="348"/>
      <c r="AR18" s="304"/>
      <c r="AS18" s="348"/>
      <c r="AT18" s="304"/>
      <c r="AU18" s="349"/>
      <c r="AV18" s="191">
        <v>2</v>
      </c>
      <c r="AW18" s="192">
        <v>4</v>
      </c>
      <c r="AX18" s="187">
        <v>1200</v>
      </c>
    </row>
    <row r="19" spans="1:50" s="163" customFormat="1" ht="23.1" customHeight="1">
      <c r="A19" s="183">
        <v>14</v>
      </c>
      <c r="B19" s="176" t="s">
        <v>170</v>
      </c>
      <c r="C19" s="177"/>
      <c r="D19" s="185" t="s">
        <v>355</v>
      </c>
      <c r="E19" s="178"/>
      <c r="F19" s="178"/>
      <c r="G19" s="343"/>
      <c r="H19" s="178"/>
      <c r="I19" s="343"/>
      <c r="J19" s="178"/>
      <c r="K19" s="343"/>
      <c r="L19" s="178"/>
      <c r="M19" s="343"/>
      <c r="N19" s="178"/>
      <c r="O19" s="185" t="s">
        <v>355</v>
      </c>
      <c r="P19" s="178"/>
      <c r="Q19" s="178"/>
      <c r="R19" s="343"/>
      <c r="S19" s="178"/>
      <c r="T19" s="343"/>
      <c r="U19" s="178"/>
      <c r="V19" s="343"/>
      <c r="W19" s="178"/>
      <c r="X19" s="343"/>
      <c r="Y19" s="176" t="s">
        <v>170</v>
      </c>
      <c r="Z19" s="177"/>
      <c r="AA19" s="178"/>
      <c r="AB19" s="178"/>
      <c r="AC19" s="178"/>
      <c r="AD19" s="343"/>
      <c r="AE19" s="178"/>
      <c r="AF19" s="343"/>
      <c r="AG19" s="178"/>
      <c r="AH19" s="343"/>
      <c r="AI19" s="178"/>
      <c r="AJ19" s="343"/>
      <c r="AK19" s="178"/>
      <c r="AL19" s="178" t="s">
        <v>171</v>
      </c>
      <c r="AM19" s="178" t="s">
        <v>158</v>
      </c>
      <c r="AN19" s="180"/>
      <c r="AO19" s="344"/>
      <c r="AP19" s="180"/>
      <c r="AQ19" s="344"/>
      <c r="AR19" s="180"/>
      <c r="AS19" s="344"/>
      <c r="AT19" s="180"/>
      <c r="AU19" s="345"/>
      <c r="AV19" s="181">
        <v>3</v>
      </c>
      <c r="AW19" s="188">
        <v>0</v>
      </c>
      <c r="AX19" s="363">
        <v>600</v>
      </c>
    </row>
    <row r="20" spans="1:50" s="163" customFormat="1" ht="23.1" customHeight="1">
      <c r="A20" s="182">
        <v>15</v>
      </c>
      <c r="B20" s="189" t="s">
        <v>167</v>
      </c>
      <c r="C20" s="190" t="s">
        <v>317</v>
      </c>
      <c r="D20" s="301" t="s">
        <v>356</v>
      </c>
      <c r="E20" s="302" t="s">
        <v>357</v>
      </c>
      <c r="F20" s="302"/>
      <c r="G20" s="347"/>
      <c r="H20" s="302"/>
      <c r="I20" s="347"/>
      <c r="J20" s="302"/>
      <c r="K20" s="347"/>
      <c r="L20" s="302"/>
      <c r="M20" s="347"/>
      <c r="N20" s="302" t="s">
        <v>317</v>
      </c>
      <c r="O20" s="301" t="s">
        <v>358</v>
      </c>
      <c r="P20" s="302" t="s">
        <v>168</v>
      </c>
      <c r="Q20" s="302"/>
      <c r="R20" s="347"/>
      <c r="S20" s="302"/>
      <c r="T20" s="347"/>
      <c r="U20" s="302"/>
      <c r="V20" s="347"/>
      <c r="W20" s="302"/>
      <c r="X20" s="347"/>
      <c r="Y20" s="189" t="s">
        <v>167</v>
      </c>
      <c r="Z20" s="190" t="s">
        <v>317</v>
      </c>
      <c r="AA20" s="302" t="s">
        <v>359</v>
      </c>
      <c r="AB20" s="302" t="s">
        <v>123</v>
      </c>
      <c r="AC20" s="302"/>
      <c r="AD20" s="347"/>
      <c r="AE20" s="302"/>
      <c r="AF20" s="347"/>
      <c r="AG20" s="302"/>
      <c r="AH20" s="347"/>
      <c r="AI20" s="302"/>
      <c r="AJ20" s="347"/>
      <c r="AK20" s="302" t="s">
        <v>307</v>
      </c>
      <c r="AL20" s="302" t="s">
        <v>359</v>
      </c>
      <c r="AM20" s="302"/>
      <c r="AN20" s="304" t="s">
        <v>169</v>
      </c>
      <c r="AO20" s="348" t="s">
        <v>309</v>
      </c>
      <c r="AP20" s="304" t="s">
        <v>123</v>
      </c>
      <c r="AQ20" s="348" t="s">
        <v>311</v>
      </c>
      <c r="AR20" s="304"/>
      <c r="AS20" s="348"/>
      <c r="AT20" s="304"/>
      <c r="AU20" s="349"/>
      <c r="AV20" s="191">
        <v>5</v>
      </c>
      <c r="AW20" s="196">
        <v>8</v>
      </c>
      <c r="AX20" s="197">
        <v>2600</v>
      </c>
    </row>
    <row r="21" spans="1:50" s="163" customFormat="1" ht="23.1" customHeight="1" thickBot="1">
      <c r="A21" s="351">
        <v>16</v>
      </c>
      <c r="B21" s="352" t="s">
        <v>172</v>
      </c>
      <c r="C21" s="353" t="s">
        <v>317</v>
      </c>
      <c r="D21" s="368" t="s">
        <v>360</v>
      </c>
      <c r="E21" s="354" t="s">
        <v>361</v>
      </c>
      <c r="F21" s="354"/>
      <c r="G21" s="355"/>
      <c r="H21" s="354"/>
      <c r="I21" s="355"/>
      <c r="J21" s="354"/>
      <c r="K21" s="355"/>
      <c r="L21" s="354"/>
      <c r="M21" s="355"/>
      <c r="N21" s="354" t="s">
        <v>317</v>
      </c>
      <c r="O21" s="368" t="s">
        <v>360</v>
      </c>
      <c r="P21" s="354" t="s">
        <v>361</v>
      </c>
      <c r="Q21" s="354"/>
      <c r="R21" s="355"/>
      <c r="S21" s="354"/>
      <c r="T21" s="355"/>
      <c r="U21" s="354"/>
      <c r="V21" s="355"/>
      <c r="W21" s="354"/>
      <c r="X21" s="355"/>
      <c r="Y21" s="352" t="s">
        <v>172</v>
      </c>
      <c r="Z21" s="353"/>
      <c r="AA21" s="354"/>
      <c r="AB21" s="354"/>
      <c r="AC21" s="354"/>
      <c r="AD21" s="355"/>
      <c r="AE21" s="354"/>
      <c r="AF21" s="355"/>
      <c r="AG21" s="354"/>
      <c r="AH21" s="355"/>
      <c r="AI21" s="354"/>
      <c r="AJ21" s="355"/>
      <c r="AK21" s="354"/>
      <c r="AL21" s="354"/>
      <c r="AM21" s="354"/>
      <c r="AN21" s="300"/>
      <c r="AO21" s="356"/>
      <c r="AP21" s="300"/>
      <c r="AQ21" s="356"/>
      <c r="AR21" s="300"/>
      <c r="AS21" s="356"/>
      <c r="AT21" s="300"/>
      <c r="AU21" s="357"/>
      <c r="AV21" s="358">
        <v>2</v>
      </c>
      <c r="AW21" s="359">
        <v>4</v>
      </c>
      <c r="AX21" s="360">
        <v>1200</v>
      </c>
    </row>
    <row r="22" spans="1:50" s="163" customFormat="1" ht="23.1" customHeight="1">
      <c r="A22" s="183">
        <v>17</v>
      </c>
      <c r="B22" s="176" t="s">
        <v>175</v>
      </c>
      <c r="C22" s="177" t="s">
        <v>317</v>
      </c>
      <c r="D22" s="185" t="s">
        <v>176</v>
      </c>
      <c r="E22" s="178" t="s">
        <v>362</v>
      </c>
      <c r="F22" s="178"/>
      <c r="G22" s="343"/>
      <c r="H22" s="178"/>
      <c r="I22" s="343"/>
      <c r="J22" s="178"/>
      <c r="K22" s="343"/>
      <c r="L22" s="178"/>
      <c r="M22" s="343"/>
      <c r="N22" s="178" t="s">
        <v>307</v>
      </c>
      <c r="O22" s="178" t="s">
        <v>363</v>
      </c>
      <c r="P22" s="178" t="s">
        <v>177</v>
      </c>
      <c r="Q22" s="178" t="s">
        <v>178</v>
      </c>
      <c r="R22" s="343" t="s">
        <v>364</v>
      </c>
      <c r="S22" s="178" t="s">
        <v>365</v>
      </c>
      <c r="T22" s="343" t="s">
        <v>366</v>
      </c>
      <c r="U22" s="178"/>
      <c r="V22" s="343"/>
      <c r="W22" s="178"/>
      <c r="X22" s="343"/>
      <c r="Y22" s="176" t="s">
        <v>175</v>
      </c>
      <c r="Z22" s="177"/>
      <c r="AA22" s="178" t="s">
        <v>179</v>
      </c>
      <c r="AB22" s="178"/>
      <c r="AC22" s="178"/>
      <c r="AD22" s="343"/>
      <c r="AE22" s="178"/>
      <c r="AF22" s="343"/>
      <c r="AG22" s="178"/>
      <c r="AH22" s="343"/>
      <c r="AI22" s="178"/>
      <c r="AJ22" s="343"/>
      <c r="AK22" s="178" t="s">
        <v>307</v>
      </c>
      <c r="AL22" s="178" t="s">
        <v>179</v>
      </c>
      <c r="AM22" s="178" t="s">
        <v>180</v>
      </c>
      <c r="AN22" s="180" t="s">
        <v>367</v>
      </c>
      <c r="AO22" s="344" t="s">
        <v>364</v>
      </c>
      <c r="AP22" s="180"/>
      <c r="AQ22" s="344"/>
      <c r="AR22" s="180"/>
      <c r="AS22" s="344"/>
      <c r="AT22" s="180"/>
      <c r="AU22" s="345"/>
      <c r="AV22" s="181">
        <v>7</v>
      </c>
      <c r="AW22" s="188">
        <v>14</v>
      </c>
      <c r="AX22" s="363">
        <v>4200</v>
      </c>
    </row>
    <row r="23" spans="1:50" s="163" customFormat="1" ht="23.1" customHeight="1">
      <c r="A23" s="184">
        <v>18</v>
      </c>
      <c r="B23" s="176" t="s">
        <v>181</v>
      </c>
      <c r="C23" s="177" t="s">
        <v>317</v>
      </c>
      <c r="D23" s="185" t="s">
        <v>368</v>
      </c>
      <c r="E23" s="178"/>
      <c r="F23" s="178"/>
      <c r="G23" s="343"/>
      <c r="H23" s="178"/>
      <c r="I23" s="343"/>
      <c r="J23" s="178"/>
      <c r="K23" s="343"/>
      <c r="L23" s="178"/>
      <c r="M23" s="343"/>
      <c r="N23" s="178" t="s">
        <v>317</v>
      </c>
      <c r="O23" s="178" t="s">
        <v>369</v>
      </c>
      <c r="P23" s="178" t="s">
        <v>370</v>
      </c>
      <c r="Q23" s="178"/>
      <c r="R23" s="343"/>
      <c r="S23" s="178"/>
      <c r="T23" s="343"/>
      <c r="U23" s="178"/>
      <c r="V23" s="343"/>
      <c r="W23" s="178"/>
      <c r="X23" s="343"/>
      <c r="Y23" s="176" t="s">
        <v>181</v>
      </c>
      <c r="Z23" s="177"/>
      <c r="AA23" s="178"/>
      <c r="AB23" s="178"/>
      <c r="AC23" s="178"/>
      <c r="AD23" s="343"/>
      <c r="AE23" s="178"/>
      <c r="AF23" s="343"/>
      <c r="AG23" s="178"/>
      <c r="AH23" s="343"/>
      <c r="AI23" s="178"/>
      <c r="AJ23" s="343"/>
      <c r="AK23" s="178" t="s">
        <v>317</v>
      </c>
      <c r="AL23" s="178" t="s">
        <v>371</v>
      </c>
      <c r="AM23" s="178" t="s">
        <v>372</v>
      </c>
      <c r="AN23" s="180"/>
      <c r="AO23" s="344"/>
      <c r="AP23" s="180"/>
      <c r="AQ23" s="344"/>
      <c r="AR23" s="180"/>
      <c r="AS23" s="344"/>
      <c r="AT23" s="180"/>
      <c r="AU23" s="345"/>
      <c r="AV23" s="181">
        <v>4</v>
      </c>
      <c r="AW23" s="188">
        <v>9</v>
      </c>
      <c r="AX23" s="187">
        <v>2600</v>
      </c>
    </row>
    <row r="24" spans="1:50" s="163" customFormat="1" ht="23.1" customHeight="1">
      <c r="A24" s="182">
        <v>19</v>
      </c>
      <c r="B24" s="189" t="s">
        <v>184</v>
      </c>
      <c r="C24" s="190" t="s">
        <v>317</v>
      </c>
      <c r="D24" s="301" t="s">
        <v>373</v>
      </c>
      <c r="E24" s="302" t="s">
        <v>374</v>
      </c>
      <c r="F24" s="302"/>
      <c r="G24" s="347"/>
      <c r="H24" s="302"/>
      <c r="I24" s="347"/>
      <c r="J24" s="302"/>
      <c r="K24" s="347"/>
      <c r="L24" s="302"/>
      <c r="M24" s="347"/>
      <c r="N24" s="178" t="s">
        <v>317</v>
      </c>
      <c r="O24" s="302" t="s">
        <v>373</v>
      </c>
      <c r="P24" s="302" t="s">
        <v>155</v>
      </c>
      <c r="Q24" s="302"/>
      <c r="R24" s="347"/>
      <c r="S24" s="302"/>
      <c r="T24" s="347"/>
      <c r="U24" s="302"/>
      <c r="V24" s="347"/>
      <c r="W24" s="302"/>
      <c r="X24" s="347"/>
      <c r="Y24" s="189" t="s">
        <v>184</v>
      </c>
      <c r="Z24" s="190" t="s">
        <v>317</v>
      </c>
      <c r="AA24" s="302" t="s">
        <v>186</v>
      </c>
      <c r="AB24" s="302" t="s">
        <v>185</v>
      </c>
      <c r="AC24" s="302"/>
      <c r="AD24" s="347"/>
      <c r="AE24" s="302"/>
      <c r="AF24" s="347"/>
      <c r="AG24" s="302"/>
      <c r="AH24" s="347"/>
      <c r="AI24" s="302"/>
      <c r="AJ24" s="347"/>
      <c r="AK24" s="301" t="s">
        <v>317</v>
      </c>
      <c r="AL24" s="302" t="s">
        <v>187</v>
      </c>
      <c r="AM24" s="302" t="s">
        <v>375</v>
      </c>
      <c r="AN24" s="304" t="s">
        <v>229</v>
      </c>
      <c r="AO24" s="348" t="s">
        <v>376</v>
      </c>
      <c r="AP24" s="304" t="s">
        <v>185</v>
      </c>
      <c r="AQ24" s="348" t="s">
        <v>366</v>
      </c>
      <c r="AR24" s="304"/>
      <c r="AS24" s="348"/>
      <c r="AT24" s="304"/>
      <c r="AU24" s="349"/>
      <c r="AV24" s="191">
        <v>6</v>
      </c>
      <c r="AW24" s="192">
        <v>12</v>
      </c>
      <c r="AX24" s="187">
        <v>3600</v>
      </c>
    </row>
    <row r="25" spans="1:50" s="163" customFormat="1" ht="23.1" customHeight="1">
      <c r="A25" s="184">
        <v>20</v>
      </c>
      <c r="B25" s="189" t="s">
        <v>173</v>
      </c>
      <c r="C25" s="190"/>
      <c r="D25" s="301" t="s">
        <v>377</v>
      </c>
      <c r="E25" s="302" t="s">
        <v>174</v>
      </c>
      <c r="F25" s="302"/>
      <c r="G25" s="347"/>
      <c r="H25" s="302"/>
      <c r="I25" s="347"/>
      <c r="J25" s="302"/>
      <c r="K25" s="347"/>
      <c r="L25" s="302"/>
      <c r="M25" s="347"/>
      <c r="N25" s="178" t="s">
        <v>317</v>
      </c>
      <c r="O25" s="301" t="s">
        <v>378</v>
      </c>
      <c r="P25" s="302" t="s">
        <v>231</v>
      </c>
      <c r="Q25" s="302"/>
      <c r="R25" s="347"/>
      <c r="S25" s="302"/>
      <c r="T25" s="347"/>
      <c r="U25" s="302"/>
      <c r="V25" s="347"/>
      <c r="W25" s="302"/>
      <c r="X25" s="347"/>
      <c r="Y25" s="189" t="s">
        <v>173</v>
      </c>
      <c r="Z25" s="190"/>
      <c r="AA25" s="302"/>
      <c r="AB25" s="302"/>
      <c r="AC25" s="302"/>
      <c r="AD25" s="347"/>
      <c r="AE25" s="302"/>
      <c r="AF25" s="347"/>
      <c r="AG25" s="302"/>
      <c r="AH25" s="347"/>
      <c r="AI25" s="302"/>
      <c r="AJ25" s="347"/>
      <c r="AK25" s="301"/>
      <c r="AL25" s="302"/>
      <c r="AM25" s="302"/>
      <c r="AN25" s="304"/>
      <c r="AO25" s="348"/>
      <c r="AP25" s="304"/>
      <c r="AQ25" s="348"/>
      <c r="AR25" s="304"/>
      <c r="AS25" s="348"/>
      <c r="AT25" s="304"/>
      <c r="AU25" s="349"/>
      <c r="AV25" s="191">
        <v>2</v>
      </c>
      <c r="AW25" s="192">
        <v>4</v>
      </c>
      <c r="AX25" s="187">
        <v>1200</v>
      </c>
    </row>
    <row r="26" spans="1:50" s="163" customFormat="1" ht="23.1" customHeight="1" thickBot="1">
      <c r="A26" s="351">
        <v>21</v>
      </c>
      <c r="B26" s="352" t="s">
        <v>379</v>
      </c>
      <c r="C26" s="353"/>
      <c r="D26" s="368"/>
      <c r="E26" s="354"/>
      <c r="F26" s="354"/>
      <c r="G26" s="355"/>
      <c r="H26" s="354"/>
      <c r="I26" s="355"/>
      <c r="J26" s="354"/>
      <c r="K26" s="355"/>
      <c r="L26" s="354"/>
      <c r="M26" s="355"/>
      <c r="N26" s="354" t="s">
        <v>317</v>
      </c>
      <c r="O26" s="354"/>
      <c r="P26" s="354"/>
      <c r="Q26" s="354"/>
      <c r="R26" s="355"/>
      <c r="S26" s="354"/>
      <c r="T26" s="355"/>
      <c r="U26" s="354"/>
      <c r="V26" s="355"/>
      <c r="W26" s="354"/>
      <c r="X26" s="355"/>
      <c r="Y26" s="352" t="s">
        <v>379</v>
      </c>
      <c r="Z26" s="353"/>
      <c r="AA26" s="354"/>
      <c r="AB26" s="354"/>
      <c r="AC26" s="354"/>
      <c r="AD26" s="355"/>
      <c r="AE26" s="354"/>
      <c r="AF26" s="355"/>
      <c r="AG26" s="354"/>
      <c r="AH26" s="355"/>
      <c r="AI26" s="354"/>
      <c r="AJ26" s="355"/>
      <c r="AK26" s="354"/>
      <c r="AL26" s="354"/>
      <c r="AM26" s="354"/>
      <c r="AN26" s="300"/>
      <c r="AO26" s="356"/>
      <c r="AP26" s="300"/>
      <c r="AQ26" s="356"/>
      <c r="AR26" s="300"/>
      <c r="AS26" s="356"/>
      <c r="AT26" s="300"/>
      <c r="AU26" s="357"/>
      <c r="AV26" s="358">
        <v>0</v>
      </c>
      <c r="AW26" s="359">
        <v>3</v>
      </c>
      <c r="AX26" s="360">
        <v>600</v>
      </c>
    </row>
    <row r="27" spans="1:50" s="163" customFormat="1" ht="23.1" customHeight="1">
      <c r="A27" s="184">
        <v>22</v>
      </c>
      <c r="B27" s="176" t="s">
        <v>208</v>
      </c>
      <c r="C27" s="177"/>
      <c r="D27" s="185" t="s">
        <v>219</v>
      </c>
      <c r="E27" s="178" t="s">
        <v>216</v>
      </c>
      <c r="F27" s="178"/>
      <c r="G27" s="343"/>
      <c r="H27" s="178"/>
      <c r="I27" s="343"/>
      <c r="J27" s="178"/>
      <c r="K27" s="343"/>
      <c r="L27" s="178"/>
      <c r="M27" s="343"/>
      <c r="N27" s="178" t="s">
        <v>317</v>
      </c>
      <c r="O27" s="178" t="s">
        <v>219</v>
      </c>
      <c r="P27" s="178" t="s">
        <v>380</v>
      </c>
      <c r="Q27" s="178"/>
      <c r="R27" s="343"/>
      <c r="S27" s="178"/>
      <c r="T27" s="343"/>
      <c r="U27" s="178"/>
      <c r="V27" s="343"/>
      <c r="W27" s="178"/>
      <c r="X27" s="343"/>
      <c r="Y27" s="176" t="s">
        <v>208</v>
      </c>
      <c r="Z27" s="177"/>
      <c r="AA27" s="178" t="s">
        <v>203</v>
      </c>
      <c r="AB27" s="178" t="s">
        <v>220</v>
      </c>
      <c r="AC27" s="178"/>
      <c r="AD27" s="343"/>
      <c r="AE27" s="178"/>
      <c r="AF27" s="343"/>
      <c r="AG27" s="178"/>
      <c r="AH27" s="343"/>
      <c r="AI27" s="178"/>
      <c r="AJ27" s="343"/>
      <c r="AK27" s="178"/>
      <c r="AL27" s="179" t="s">
        <v>398</v>
      </c>
      <c r="AM27" s="178" t="s">
        <v>220</v>
      </c>
      <c r="AN27" s="180"/>
      <c r="AO27" s="344"/>
      <c r="AP27" s="180"/>
      <c r="AQ27" s="344"/>
      <c r="AR27" s="180"/>
      <c r="AS27" s="344"/>
      <c r="AT27" s="180"/>
      <c r="AU27" s="345"/>
      <c r="AV27" s="181">
        <v>4</v>
      </c>
      <c r="AW27" s="188">
        <v>3</v>
      </c>
      <c r="AX27" s="363">
        <v>1400</v>
      </c>
    </row>
    <row r="28" spans="1:50" s="163" customFormat="1" ht="23.1" customHeight="1">
      <c r="A28" s="182">
        <v>23</v>
      </c>
      <c r="B28" s="189" t="s">
        <v>213</v>
      </c>
      <c r="C28" s="190"/>
      <c r="D28" s="301" t="s">
        <v>182</v>
      </c>
      <c r="E28" s="302" t="s">
        <v>345</v>
      </c>
      <c r="F28" s="302"/>
      <c r="G28" s="347"/>
      <c r="H28" s="302"/>
      <c r="I28" s="347"/>
      <c r="J28" s="302"/>
      <c r="K28" s="347"/>
      <c r="L28" s="302"/>
      <c r="M28" s="347"/>
      <c r="N28" s="302"/>
      <c r="O28" s="302" t="s">
        <v>182</v>
      </c>
      <c r="P28" s="302" t="s">
        <v>345</v>
      </c>
      <c r="Q28" s="302"/>
      <c r="R28" s="347"/>
      <c r="S28" s="302"/>
      <c r="T28" s="347"/>
      <c r="U28" s="302"/>
      <c r="V28" s="347"/>
      <c r="W28" s="302"/>
      <c r="X28" s="347"/>
      <c r="Y28" s="189" t="s">
        <v>213</v>
      </c>
      <c r="Z28" s="190"/>
      <c r="AA28" s="302" t="s">
        <v>381</v>
      </c>
      <c r="AB28" s="302"/>
      <c r="AC28" s="302"/>
      <c r="AD28" s="347"/>
      <c r="AE28" s="302"/>
      <c r="AF28" s="347"/>
      <c r="AG28" s="302"/>
      <c r="AH28" s="347"/>
      <c r="AI28" s="302"/>
      <c r="AJ28" s="347"/>
      <c r="AK28" s="302"/>
      <c r="AL28" s="302" t="s">
        <v>381</v>
      </c>
      <c r="AM28" s="302"/>
      <c r="AN28" s="304"/>
      <c r="AO28" s="348"/>
      <c r="AP28" s="304"/>
      <c r="AQ28" s="348"/>
      <c r="AR28" s="304"/>
      <c r="AS28" s="348"/>
      <c r="AT28" s="304"/>
      <c r="AU28" s="349"/>
      <c r="AV28" s="191">
        <v>3</v>
      </c>
      <c r="AW28" s="192"/>
      <c r="AX28" s="187">
        <v>600</v>
      </c>
    </row>
    <row r="29" spans="1:50" s="163" customFormat="1" ht="23.1" customHeight="1">
      <c r="A29" s="183">
        <v>24</v>
      </c>
      <c r="B29" s="189" t="s">
        <v>211</v>
      </c>
      <c r="C29" s="190"/>
      <c r="D29" s="301" t="s">
        <v>382</v>
      </c>
      <c r="E29" s="302"/>
      <c r="F29" s="302"/>
      <c r="G29" s="347"/>
      <c r="H29" s="302"/>
      <c r="I29" s="347"/>
      <c r="J29" s="302"/>
      <c r="K29" s="347"/>
      <c r="L29" s="302"/>
      <c r="M29" s="347"/>
      <c r="N29" s="302" t="s">
        <v>317</v>
      </c>
      <c r="O29" s="374" t="s">
        <v>396</v>
      </c>
      <c r="P29" s="374" t="s">
        <v>397</v>
      </c>
      <c r="Q29" s="302"/>
      <c r="R29" s="347"/>
      <c r="S29" s="302"/>
      <c r="T29" s="347"/>
      <c r="U29" s="302"/>
      <c r="V29" s="347"/>
      <c r="W29" s="302"/>
      <c r="X29" s="347"/>
      <c r="Y29" s="189" t="s">
        <v>211</v>
      </c>
      <c r="Z29" s="190"/>
      <c r="AA29" s="302" t="s">
        <v>383</v>
      </c>
      <c r="AB29" s="302" t="s">
        <v>384</v>
      </c>
      <c r="AC29" s="302"/>
      <c r="AD29" s="347"/>
      <c r="AE29" s="302"/>
      <c r="AF29" s="347"/>
      <c r="AG29" s="302"/>
      <c r="AH29" s="347"/>
      <c r="AI29" s="302"/>
      <c r="AJ29" s="347"/>
      <c r="AK29" s="302"/>
      <c r="AL29" s="302" t="s">
        <v>383</v>
      </c>
      <c r="AM29" s="302" t="s">
        <v>384</v>
      </c>
      <c r="AN29" s="304"/>
      <c r="AO29" s="348"/>
      <c r="AP29" s="304"/>
      <c r="AQ29" s="348"/>
      <c r="AR29" s="304"/>
      <c r="AS29" s="348"/>
      <c r="AT29" s="304"/>
      <c r="AU29" s="349"/>
      <c r="AV29" s="191">
        <v>4</v>
      </c>
      <c r="AW29" s="192">
        <v>3</v>
      </c>
      <c r="AX29" s="187">
        <v>1400</v>
      </c>
    </row>
    <row r="30" spans="1:50" s="163" customFormat="1" ht="23.1" customHeight="1">
      <c r="A30" s="183">
        <v>25</v>
      </c>
      <c r="B30" s="176" t="s">
        <v>207</v>
      </c>
      <c r="C30" s="177" t="s">
        <v>317</v>
      </c>
      <c r="D30" s="185" t="s">
        <v>214</v>
      </c>
      <c r="E30" s="178" t="s">
        <v>91</v>
      </c>
      <c r="F30" s="178"/>
      <c r="G30" s="343"/>
      <c r="H30" s="178"/>
      <c r="I30" s="343"/>
      <c r="J30" s="178"/>
      <c r="K30" s="343"/>
      <c r="L30" s="178"/>
      <c r="M30" s="343"/>
      <c r="N30" s="369" t="s">
        <v>307</v>
      </c>
      <c r="O30" s="369" t="s">
        <v>215</v>
      </c>
      <c r="P30" s="178" t="s">
        <v>385</v>
      </c>
      <c r="Q30" s="178"/>
      <c r="R30" s="343"/>
      <c r="S30" s="178"/>
      <c r="T30" s="343"/>
      <c r="U30" s="178"/>
      <c r="V30" s="343"/>
      <c r="W30" s="178"/>
      <c r="X30" s="343"/>
      <c r="Y30" s="176" t="s">
        <v>207</v>
      </c>
      <c r="Z30" s="177"/>
      <c r="AA30" s="178" t="s">
        <v>164</v>
      </c>
      <c r="AB30" s="178" t="s">
        <v>386</v>
      </c>
      <c r="AC30" s="178"/>
      <c r="AD30" s="343"/>
      <c r="AE30" s="178"/>
      <c r="AF30" s="343"/>
      <c r="AG30" s="178"/>
      <c r="AH30" s="343"/>
      <c r="AI30" s="178"/>
      <c r="AJ30" s="343"/>
      <c r="AK30" s="178" t="s">
        <v>307</v>
      </c>
      <c r="AL30" s="179" t="s">
        <v>399</v>
      </c>
      <c r="AM30" s="178" t="s">
        <v>166</v>
      </c>
      <c r="AN30" s="180"/>
      <c r="AO30" s="344"/>
      <c r="AP30" s="180"/>
      <c r="AQ30" s="344"/>
      <c r="AR30" s="180"/>
      <c r="AS30" s="344"/>
      <c r="AT30" s="180"/>
      <c r="AU30" s="345"/>
      <c r="AV30" s="181">
        <v>4</v>
      </c>
      <c r="AW30" s="188">
        <v>14</v>
      </c>
      <c r="AX30" s="363">
        <v>3600</v>
      </c>
    </row>
    <row r="31" spans="1:50" s="163" customFormat="1" ht="23.1" customHeight="1">
      <c r="A31" s="184">
        <v>26</v>
      </c>
      <c r="B31" s="176" t="s">
        <v>212</v>
      </c>
      <c r="C31" s="177"/>
      <c r="D31" s="185" t="s">
        <v>387</v>
      </c>
      <c r="E31" s="178" t="s">
        <v>218</v>
      </c>
      <c r="F31" s="178"/>
      <c r="G31" s="343"/>
      <c r="H31" s="178"/>
      <c r="I31" s="343"/>
      <c r="J31" s="178"/>
      <c r="K31" s="343"/>
      <c r="L31" s="178"/>
      <c r="M31" s="343"/>
      <c r="N31" s="302"/>
      <c r="O31" s="302" t="s">
        <v>387</v>
      </c>
      <c r="P31" s="178" t="s">
        <v>218</v>
      </c>
      <c r="Q31" s="178"/>
      <c r="R31" s="343"/>
      <c r="S31" s="178"/>
      <c r="T31" s="343"/>
      <c r="U31" s="178"/>
      <c r="V31" s="343"/>
      <c r="W31" s="178"/>
      <c r="X31" s="343"/>
      <c r="Y31" s="176" t="s">
        <v>212</v>
      </c>
      <c r="Z31" s="177"/>
      <c r="AA31" s="178"/>
      <c r="AB31" s="178"/>
      <c r="AC31" s="178"/>
      <c r="AD31" s="343"/>
      <c r="AE31" s="178"/>
      <c r="AF31" s="343"/>
      <c r="AG31" s="178"/>
      <c r="AH31" s="343"/>
      <c r="AI31" s="178"/>
      <c r="AJ31" s="343"/>
      <c r="AK31" s="178"/>
      <c r="AL31" s="178"/>
      <c r="AM31" s="178"/>
      <c r="AN31" s="180"/>
      <c r="AO31" s="344"/>
      <c r="AP31" s="180"/>
      <c r="AQ31" s="344"/>
      <c r="AR31" s="180"/>
      <c r="AS31" s="344"/>
      <c r="AT31" s="180"/>
      <c r="AU31" s="345"/>
      <c r="AV31" s="181">
        <v>2</v>
      </c>
      <c r="AW31" s="188"/>
      <c r="AX31" s="363">
        <v>400</v>
      </c>
    </row>
    <row r="32" spans="1:50" s="163" customFormat="1" ht="23.1" customHeight="1">
      <c r="A32" s="182">
        <v>27</v>
      </c>
      <c r="B32" s="176" t="s">
        <v>210</v>
      </c>
      <c r="C32" s="177"/>
      <c r="D32" s="185"/>
      <c r="E32" s="178"/>
      <c r="F32" s="178"/>
      <c r="G32" s="343"/>
      <c r="H32" s="178"/>
      <c r="I32" s="343"/>
      <c r="J32" s="178"/>
      <c r="K32" s="343"/>
      <c r="L32" s="178"/>
      <c r="M32" s="343"/>
      <c r="N32" s="302"/>
      <c r="O32" s="302" t="s">
        <v>388</v>
      </c>
      <c r="P32" s="178" t="s">
        <v>182</v>
      </c>
      <c r="Q32" s="178"/>
      <c r="R32" s="343"/>
      <c r="S32" s="178"/>
      <c r="T32" s="343"/>
      <c r="U32" s="178"/>
      <c r="V32" s="343"/>
      <c r="W32" s="178"/>
      <c r="X32" s="343"/>
      <c r="Y32" s="176" t="s">
        <v>210</v>
      </c>
      <c r="Z32" s="177"/>
      <c r="AA32" s="178"/>
      <c r="AB32" s="178"/>
      <c r="AC32" s="178"/>
      <c r="AD32" s="343"/>
      <c r="AE32" s="178"/>
      <c r="AF32" s="343"/>
      <c r="AG32" s="178"/>
      <c r="AH32" s="343"/>
      <c r="AI32" s="178"/>
      <c r="AJ32" s="343"/>
      <c r="AK32" s="178"/>
      <c r="AL32" s="178"/>
      <c r="AM32" s="178"/>
      <c r="AN32" s="180"/>
      <c r="AO32" s="344"/>
      <c r="AP32" s="180"/>
      <c r="AQ32" s="344"/>
      <c r="AR32" s="180"/>
      <c r="AS32" s="344"/>
      <c r="AT32" s="180"/>
      <c r="AU32" s="345"/>
      <c r="AV32" s="181">
        <v>2</v>
      </c>
      <c r="AW32" s="188"/>
      <c r="AX32" s="363">
        <v>400</v>
      </c>
    </row>
    <row r="33" spans="1:53" s="163" customFormat="1" ht="23.1" customHeight="1">
      <c r="A33" s="184">
        <v>28</v>
      </c>
      <c r="B33" s="176" t="s">
        <v>209</v>
      </c>
      <c r="C33" s="177" t="s">
        <v>317</v>
      </c>
      <c r="D33" s="185" t="s">
        <v>182</v>
      </c>
      <c r="E33" s="178" t="s">
        <v>217</v>
      </c>
      <c r="F33" s="178"/>
      <c r="G33" s="343"/>
      <c r="H33" s="178"/>
      <c r="I33" s="343"/>
      <c r="J33" s="178"/>
      <c r="K33" s="343"/>
      <c r="L33" s="178"/>
      <c r="M33" s="343"/>
      <c r="N33" s="302" t="s">
        <v>317</v>
      </c>
      <c r="O33" s="302" t="s">
        <v>217</v>
      </c>
      <c r="P33" s="178" t="s">
        <v>389</v>
      </c>
      <c r="Q33" s="178"/>
      <c r="R33" s="343"/>
      <c r="S33" s="178"/>
      <c r="T33" s="343"/>
      <c r="U33" s="178"/>
      <c r="V33" s="343"/>
      <c r="W33" s="178"/>
      <c r="X33" s="343"/>
      <c r="Y33" s="176" t="s">
        <v>209</v>
      </c>
      <c r="Z33" s="177"/>
      <c r="AA33" s="178" t="s">
        <v>183</v>
      </c>
      <c r="AB33" s="178"/>
      <c r="AC33" s="178"/>
      <c r="AD33" s="343"/>
      <c r="AE33" s="178"/>
      <c r="AF33" s="343"/>
      <c r="AG33" s="178"/>
      <c r="AH33" s="343"/>
      <c r="AI33" s="178"/>
      <c r="AJ33" s="343"/>
      <c r="AK33" s="178"/>
      <c r="AL33" s="178" t="s">
        <v>183</v>
      </c>
      <c r="AM33" s="178"/>
      <c r="AN33" s="180"/>
      <c r="AO33" s="344"/>
      <c r="AP33" s="180"/>
      <c r="AQ33" s="344"/>
      <c r="AR33" s="180"/>
      <c r="AS33" s="344"/>
      <c r="AT33" s="180"/>
      <c r="AU33" s="345"/>
      <c r="AV33" s="181">
        <v>3</v>
      </c>
      <c r="AW33" s="188">
        <v>5</v>
      </c>
      <c r="AX33" s="363">
        <v>1600</v>
      </c>
      <c r="AZ33" s="163">
        <f>98+184</f>
        <v>282</v>
      </c>
      <c r="BA33" s="163">
        <f>200*AZ33</f>
        <v>56400</v>
      </c>
    </row>
    <row r="34" spans="1:53" s="163" customFormat="1" ht="23.1" customHeight="1" thickBot="1">
      <c r="A34" s="182">
        <v>29</v>
      </c>
      <c r="B34" s="176"/>
      <c r="C34" s="177"/>
      <c r="D34" s="185"/>
      <c r="E34" s="178"/>
      <c r="F34" s="178"/>
      <c r="G34" s="343"/>
      <c r="H34" s="178"/>
      <c r="I34" s="343"/>
      <c r="J34" s="178"/>
      <c r="K34" s="343"/>
      <c r="L34" s="178"/>
      <c r="M34" s="343"/>
      <c r="N34" s="302"/>
      <c r="O34" s="302"/>
      <c r="P34" s="178"/>
      <c r="Q34" s="178"/>
      <c r="R34" s="343"/>
      <c r="S34" s="178"/>
      <c r="T34" s="343"/>
      <c r="U34" s="178"/>
      <c r="V34" s="343"/>
      <c r="W34" s="178"/>
      <c r="X34" s="343"/>
      <c r="Y34" s="176"/>
      <c r="Z34" s="177"/>
      <c r="AA34" s="178"/>
      <c r="AB34" s="178"/>
      <c r="AC34" s="178"/>
      <c r="AD34" s="343"/>
      <c r="AE34" s="178"/>
      <c r="AF34" s="343"/>
      <c r="AG34" s="178"/>
      <c r="AH34" s="343"/>
      <c r="AI34" s="178"/>
      <c r="AJ34" s="343"/>
      <c r="AK34" s="178"/>
      <c r="AL34" s="178"/>
      <c r="AM34" s="178"/>
      <c r="AN34" s="178"/>
      <c r="AO34" s="343"/>
      <c r="AP34" s="178"/>
      <c r="AQ34" s="343"/>
      <c r="AR34" s="178"/>
      <c r="AS34" s="343"/>
      <c r="AT34" s="178"/>
      <c r="AU34" s="370"/>
      <c r="AV34" s="181"/>
      <c r="AW34" s="188"/>
      <c r="AX34" s="363">
        <f t="shared" si="0"/>
        <v>0</v>
      </c>
    </row>
    <row r="35" spans="1:53" s="163" customFormat="1" ht="23.1" customHeight="1" thickBot="1">
      <c r="A35" s="198"/>
      <c r="B35" s="199"/>
      <c r="C35" s="200"/>
      <c r="D35" s="740"/>
      <c r="E35" s="741"/>
      <c r="F35" s="741"/>
      <c r="G35" s="741"/>
      <c r="H35" s="741"/>
      <c r="I35" s="741"/>
      <c r="J35" s="741"/>
      <c r="K35" s="741"/>
      <c r="L35" s="741"/>
      <c r="M35" s="741"/>
      <c r="N35" s="201"/>
      <c r="O35" s="742"/>
      <c r="P35" s="740"/>
      <c r="Q35" s="740"/>
      <c r="R35" s="740"/>
      <c r="S35" s="740"/>
      <c r="T35" s="740"/>
      <c r="U35" s="740"/>
      <c r="V35" s="740"/>
      <c r="W35" s="740"/>
      <c r="X35" s="740"/>
      <c r="Y35" s="202"/>
      <c r="Z35" s="200"/>
      <c r="AA35" s="742"/>
      <c r="AB35" s="740"/>
      <c r="AC35" s="740"/>
      <c r="AD35" s="740"/>
      <c r="AE35" s="740"/>
      <c r="AF35" s="740"/>
      <c r="AG35" s="740"/>
      <c r="AH35" s="740"/>
      <c r="AI35" s="740"/>
      <c r="AJ35" s="740"/>
      <c r="AK35" s="201"/>
      <c r="AL35" s="742"/>
      <c r="AM35" s="740"/>
      <c r="AN35" s="740"/>
      <c r="AO35" s="740"/>
      <c r="AP35" s="740"/>
      <c r="AQ35" s="740"/>
      <c r="AR35" s="740"/>
      <c r="AS35" s="740"/>
      <c r="AT35" s="740"/>
      <c r="AU35" s="743"/>
      <c r="AV35" s="371">
        <f>SUM(AV6:AV34)</f>
        <v>98</v>
      </c>
      <c r="AW35" s="203">
        <f>SUM(AW6:AW34)</f>
        <v>184</v>
      </c>
      <c r="AX35" s="204">
        <f>SUM(AX6:AX34)</f>
        <v>56400</v>
      </c>
    </row>
    <row r="42" spans="1:53">
      <c r="N42" s="64">
        <f>COUNTA(N6:N34)</f>
        <v>23</v>
      </c>
      <c r="O42" s="1">
        <f>COUNTA(O6:Q34,S6:S34,U6:U34)</f>
        <v>60</v>
      </c>
      <c r="Z42" s="1">
        <f>COUNTA(Z6:Z34)</f>
        <v>5</v>
      </c>
      <c r="AA42" s="1">
        <f>COUNTA(AA6:AC33,AE6:AE33)</f>
        <v>27</v>
      </c>
      <c r="AK42" s="64">
        <f>COUNTA(AK6:AK34)</f>
        <v>11</v>
      </c>
      <c r="AL42" s="1">
        <f>COUNTA(AL6:AN33,AP6:AP33,AR6:AR33,AT6:AT33)</f>
        <v>38</v>
      </c>
    </row>
    <row r="43" spans="1:53">
      <c r="C43" s="1">
        <f>COUNTA(C6:C34)</f>
        <v>14</v>
      </c>
      <c r="D43" s="1">
        <f>COUNTA(D6:F34)</f>
        <v>48</v>
      </c>
    </row>
  </sheetData>
  <mergeCells count="31">
    <mergeCell ref="D35:M35"/>
    <mergeCell ref="O35:X35"/>
    <mergeCell ref="AA35:AJ35"/>
    <mergeCell ref="AL35:AU35"/>
    <mergeCell ref="F5:M5"/>
    <mergeCell ref="O5:P5"/>
    <mergeCell ref="Q5:X5"/>
    <mergeCell ref="AK4:AK5"/>
    <mergeCell ref="AL4:AU4"/>
    <mergeCell ref="AV4:AW4"/>
    <mergeCell ref="AX4:AX5"/>
    <mergeCell ref="AA5:AB5"/>
    <mergeCell ref="AC5:AJ5"/>
    <mergeCell ref="AL5:AM5"/>
    <mergeCell ref="AN5:AU5"/>
    <mergeCell ref="A2:B5"/>
    <mergeCell ref="D5:E5"/>
    <mergeCell ref="C4:C5"/>
    <mergeCell ref="Z4:Z5"/>
    <mergeCell ref="A1:AX1"/>
    <mergeCell ref="C2:X2"/>
    <mergeCell ref="Y2:Y5"/>
    <mergeCell ref="Z2:AU2"/>
    <mergeCell ref="C3:M3"/>
    <mergeCell ref="N3:X3"/>
    <mergeCell ref="Z3:AJ3"/>
    <mergeCell ref="AK3:AU3"/>
    <mergeCell ref="D4:M4"/>
    <mergeCell ref="N4:N5"/>
    <mergeCell ref="O4:X4"/>
    <mergeCell ref="AA4:AJ4"/>
  </mergeCells>
  <phoneticPr fontId="3"/>
  <printOptions horizontalCentered="1" verticalCentered="1"/>
  <pageMargins left="0.22" right="0.2" top="0.39370078740157483" bottom="0.39370078740157483" header="0" footer="0"/>
  <pageSetup paperSize="8" orientation="landscape" verticalDpi="4294967292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L68"/>
  <sheetViews>
    <sheetView zoomScaleNormal="100" zoomScaleSheetLayoutView="85" workbookViewId="0">
      <selection activeCell="A74" sqref="A74"/>
    </sheetView>
  </sheetViews>
  <sheetFormatPr defaultRowHeight="13.5"/>
  <cols>
    <col min="2" max="2" width="3.125" customWidth="1"/>
    <col min="3" max="3" width="3.75" hidden="1" customWidth="1"/>
    <col min="4" max="4" width="13.5" customWidth="1"/>
    <col min="6" max="6" width="10.375" customWidth="1"/>
    <col min="7" max="7" width="4.875" customWidth="1"/>
    <col min="8" max="8" width="3.25" customWidth="1"/>
    <col min="9" max="9" width="3.625" hidden="1" customWidth="1"/>
    <col min="10" max="10" width="13.625" customWidth="1"/>
  </cols>
  <sheetData>
    <row r="1" spans="2:12" ht="23.25" customHeight="1">
      <c r="B1" s="781" t="s">
        <v>222</v>
      </c>
      <c r="C1" s="781"/>
      <c r="D1" s="781"/>
      <c r="E1" s="781"/>
      <c r="F1" s="781"/>
      <c r="G1" s="246"/>
      <c r="H1" s="755" t="s">
        <v>116</v>
      </c>
      <c r="I1" s="770"/>
      <c r="J1" s="770"/>
      <c r="K1" s="770"/>
      <c r="L1" s="770"/>
    </row>
    <row r="2" spans="2:12" ht="27.95" customHeight="1">
      <c r="B2" s="273" t="s">
        <v>75</v>
      </c>
      <c r="C2" s="273" t="s">
        <v>104</v>
      </c>
      <c r="D2" s="273" t="s">
        <v>1</v>
      </c>
      <c r="E2" s="273" t="s">
        <v>5</v>
      </c>
      <c r="F2" s="273" t="s">
        <v>4</v>
      </c>
      <c r="G2" s="112"/>
      <c r="H2" s="273" t="s">
        <v>75</v>
      </c>
      <c r="I2" s="273" t="s">
        <v>104</v>
      </c>
      <c r="J2" s="273" t="s">
        <v>1</v>
      </c>
      <c r="K2" s="273" t="s">
        <v>5</v>
      </c>
      <c r="L2" s="273" t="s">
        <v>4</v>
      </c>
    </row>
    <row r="3" spans="2:12" ht="27.95" customHeight="1">
      <c r="B3" s="273">
        <v>1</v>
      </c>
      <c r="C3" s="273">
        <v>1</v>
      </c>
      <c r="D3" s="273" t="str">
        <f>VLOOKUP(C3,$C$50:$D$54,2)</f>
        <v>拓大紅陵</v>
      </c>
      <c r="E3" s="274">
        <v>20.149999999999999</v>
      </c>
      <c r="F3" s="273">
        <v>1</v>
      </c>
      <c r="G3" s="112"/>
      <c r="H3" s="273">
        <v>1</v>
      </c>
      <c r="I3" s="273">
        <v>13</v>
      </c>
      <c r="J3" s="273" t="str">
        <f t="shared" ref="J3:J8" si="0">VLOOKUP(I3,$C$34:$D$47,2)</f>
        <v>成田</v>
      </c>
      <c r="K3" s="274">
        <v>19.05</v>
      </c>
      <c r="L3" s="273">
        <v>7</v>
      </c>
    </row>
    <row r="4" spans="2:12" ht="27.95" customHeight="1">
      <c r="B4" s="273">
        <v>2</v>
      </c>
      <c r="C4" s="273">
        <v>2</v>
      </c>
      <c r="D4" s="273" t="str">
        <f>VLOOKUP(C4,$C$50:$D$54,2)</f>
        <v>木更津総合</v>
      </c>
      <c r="E4" s="274">
        <v>19.5</v>
      </c>
      <c r="F4" s="273">
        <v>4</v>
      </c>
      <c r="G4" s="112"/>
      <c r="H4" s="273">
        <v>2</v>
      </c>
      <c r="I4" s="273">
        <v>2</v>
      </c>
      <c r="J4" s="273" t="str">
        <f t="shared" si="0"/>
        <v>木更津総合</v>
      </c>
      <c r="K4" s="274">
        <v>19.5</v>
      </c>
      <c r="L4" s="273">
        <v>4</v>
      </c>
    </row>
    <row r="5" spans="2:12" ht="27.95" customHeight="1">
      <c r="B5" s="273">
        <v>3</v>
      </c>
      <c r="C5" s="273">
        <v>4</v>
      </c>
      <c r="D5" s="273" t="str">
        <f>VLOOKUP(C5,$C$50:$D$54,2)</f>
        <v>敬愛学園</v>
      </c>
      <c r="E5" s="274">
        <v>19.7</v>
      </c>
      <c r="F5" s="273">
        <v>2</v>
      </c>
      <c r="G5" s="112"/>
      <c r="H5" s="273">
        <v>3</v>
      </c>
      <c r="I5" s="273">
        <v>14</v>
      </c>
      <c r="J5" s="273" t="str">
        <f t="shared" si="0"/>
        <v>千葉黎明</v>
      </c>
      <c r="K5" s="274">
        <v>19.649999999999999</v>
      </c>
      <c r="L5" s="273">
        <v>2</v>
      </c>
    </row>
    <row r="6" spans="2:12" ht="27.95" customHeight="1">
      <c r="B6" s="273">
        <v>4</v>
      </c>
      <c r="C6" s="273">
        <v>5</v>
      </c>
      <c r="D6" s="273" t="str">
        <f>VLOOKUP(C6,$C$50:$D$54,2)</f>
        <v>麗澤</v>
      </c>
      <c r="E6" s="274">
        <v>19.7</v>
      </c>
      <c r="F6" s="273">
        <v>2</v>
      </c>
      <c r="G6" s="112"/>
      <c r="H6" s="273">
        <v>4</v>
      </c>
      <c r="I6" s="275">
        <v>7</v>
      </c>
      <c r="J6" s="273" t="str">
        <f t="shared" si="0"/>
        <v>幕張</v>
      </c>
      <c r="K6" s="276">
        <v>19.3</v>
      </c>
      <c r="L6" s="275">
        <v>6</v>
      </c>
    </row>
    <row r="7" spans="2:12" ht="27.95" customHeight="1">
      <c r="B7" s="273">
        <v>5</v>
      </c>
      <c r="C7" s="277">
        <v>3</v>
      </c>
      <c r="D7" s="273" t="str">
        <f>VLOOKUP(C7,$C$50:$D$54,2)</f>
        <v>成東</v>
      </c>
      <c r="E7" s="274">
        <v>18.850000000000001</v>
      </c>
      <c r="F7" s="273">
        <v>5</v>
      </c>
      <c r="G7" s="278"/>
      <c r="H7" s="273">
        <v>5</v>
      </c>
      <c r="I7" s="273">
        <v>6</v>
      </c>
      <c r="J7" s="273" t="str">
        <f t="shared" si="0"/>
        <v>習志野</v>
      </c>
      <c r="K7" s="274">
        <v>19.600000000000001</v>
      </c>
      <c r="L7" s="273">
        <v>3</v>
      </c>
    </row>
    <row r="8" spans="2:12" ht="27.95" customHeight="1">
      <c r="B8" s="337"/>
      <c r="C8" s="337"/>
      <c r="D8" s="337"/>
      <c r="E8" s="280"/>
      <c r="F8" s="337"/>
      <c r="G8" s="278"/>
      <c r="H8" s="273">
        <v>6</v>
      </c>
      <c r="I8" s="273">
        <v>5</v>
      </c>
      <c r="J8" s="273" t="str">
        <f t="shared" si="0"/>
        <v>秀明八千代</v>
      </c>
      <c r="K8" s="274">
        <v>19.399999999999999</v>
      </c>
      <c r="L8" s="273">
        <v>5</v>
      </c>
    </row>
    <row r="9" spans="2:12" ht="27.95" customHeight="1">
      <c r="B9" s="281"/>
      <c r="C9" s="272"/>
      <c r="D9" s="337"/>
      <c r="E9" s="337"/>
      <c r="F9" s="223"/>
      <c r="G9" s="112"/>
      <c r="H9" s="273">
        <v>7</v>
      </c>
      <c r="I9" s="273">
        <v>1</v>
      </c>
      <c r="J9" s="273" t="str">
        <f t="shared" ref="J9" si="1">VLOOKUP(I9,$C$34:$D$47,2)</f>
        <v>拓大紅陵</v>
      </c>
      <c r="K9" s="274">
        <v>20.149999999999999</v>
      </c>
      <c r="L9" s="273">
        <v>1</v>
      </c>
    </row>
    <row r="10" spans="2:12" ht="27.95" customHeight="1"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2:12" ht="27.95" customHeight="1">
      <c r="B11" s="126"/>
      <c r="C11" s="126"/>
      <c r="D11" s="126"/>
      <c r="E11" s="126"/>
      <c r="F11" s="126"/>
      <c r="G11" s="112"/>
      <c r="H11" s="273" t="s">
        <v>115</v>
      </c>
      <c r="I11" s="273" t="s">
        <v>104</v>
      </c>
      <c r="J11" s="273" t="s">
        <v>1</v>
      </c>
      <c r="K11" s="273" t="s">
        <v>5</v>
      </c>
      <c r="L11" s="273" t="s">
        <v>4</v>
      </c>
    </row>
    <row r="12" spans="2:12" ht="27.95" customHeight="1">
      <c r="B12" s="126"/>
      <c r="C12" s="126"/>
      <c r="D12" s="126"/>
      <c r="E12" s="280"/>
      <c r="F12" s="223"/>
      <c r="G12" s="245"/>
      <c r="H12" s="273">
        <v>1</v>
      </c>
      <c r="I12" s="273">
        <v>10</v>
      </c>
      <c r="J12" s="273" t="str">
        <f>VLOOKUP(I12,$C$34:$D$47,2)</f>
        <v>柏日体</v>
      </c>
      <c r="K12" s="274">
        <v>19.7</v>
      </c>
      <c r="L12" s="273">
        <v>1</v>
      </c>
    </row>
    <row r="13" spans="2:12" ht="27.95" customHeight="1">
      <c r="B13" s="126"/>
      <c r="C13" s="126"/>
      <c r="D13" s="126"/>
      <c r="E13" s="280"/>
      <c r="F13" s="126"/>
      <c r="G13" s="112"/>
      <c r="H13" s="273">
        <v>2</v>
      </c>
      <c r="I13" s="273">
        <v>3</v>
      </c>
      <c r="J13" s="273" t="str">
        <f t="shared" ref="J13:J17" si="2">VLOOKUP(I13,$C$34:$D$47,2)</f>
        <v>袖ヶ浦</v>
      </c>
      <c r="K13" s="274">
        <v>18.5</v>
      </c>
      <c r="L13" s="273">
        <v>7</v>
      </c>
    </row>
    <row r="14" spans="2:12" ht="27.95" customHeight="1">
      <c r="B14" s="281"/>
      <c r="C14" s="272"/>
      <c r="D14" s="126"/>
      <c r="E14" s="280"/>
      <c r="F14" s="223"/>
      <c r="G14" s="112"/>
      <c r="H14" s="273">
        <v>3</v>
      </c>
      <c r="I14" s="273">
        <v>9</v>
      </c>
      <c r="J14" s="273" t="str">
        <f t="shared" si="2"/>
        <v>千葉南</v>
      </c>
      <c r="K14" s="274">
        <v>19.149999999999999</v>
      </c>
      <c r="L14" s="273">
        <v>3</v>
      </c>
    </row>
    <row r="15" spans="2:12" ht="27.75" customHeight="1">
      <c r="B15" s="281"/>
      <c r="C15" s="272"/>
      <c r="D15" s="126"/>
      <c r="E15" s="280"/>
      <c r="F15" s="223"/>
      <c r="G15" s="114"/>
      <c r="H15" s="273">
        <v>4</v>
      </c>
      <c r="I15" s="273">
        <v>12</v>
      </c>
      <c r="J15" s="273" t="str">
        <f t="shared" si="2"/>
        <v>麗澤</v>
      </c>
      <c r="K15" s="274">
        <v>19.149999999999999</v>
      </c>
      <c r="L15" s="273">
        <v>4</v>
      </c>
    </row>
    <row r="16" spans="2:12" ht="27.95" customHeight="1">
      <c r="B16" s="112"/>
      <c r="C16" s="112"/>
      <c r="D16" s="112"/>
      <c r="E16" s="112"/>
      <c r="F16" s="112"/>
      <c r="G16" s="112"/>
      <c r="H16" s="273">
        <v>5</v>
      </c>
      <c r="I16" s="275">
        <v>11</v>
      </c>
      <c r="J16" s="273" t="str">
        <f t="shared" si="2"/>
        <v>西武台</v>
      </c>
      <c r="K16" s="276">
        <v>18.850000000000001</v>
      </c>
      <c r="L16" s="275">
        <v>5</v>
      </c>
    </row>
    <row r="17" spans="2:12" ht="27.95" customHeight="1">
      <c r="B17" s="112"/>
      <c r="C17" s="112"/>
      <c r="D17" s="112"/>
      <c r="E17" s="112"/>
      <c r="F17" s="112"/>
      <c r="G17" s="112"/>
      <c r="H17" s="273">
        <v>6</v>
      </c>
      <c r="I17" s="273">
        <v>8</v>
      </c>
      <c r="J17" s="273" t="str">
        <f t="shared" si="2"/>
        <v>敬愛学園</v>
      </c>
      <c r="K17" s="274">
        <v>19.649999999999999</v>
      </c>
      <c r="L17" s="273">
        <v>2</v>
      </c>
    </row>
    <row r="18" spans="2:12" ht="27.95" customHeight="1">
      <c r="B18" s="112"/>
      <c r="C18" s="112"/>
      <c r="D18" s="112"/>
      <c r="E18" s="112"/>
      <c r="F18" s="112"/>
      <c r="G18" s="112"/>
      <c r="H18" s="273">
        <v>7</v>
      </c>
      <c r="I18" s="273">
        <v>4</v>
      </c>
      <c r="J18" s="273" t="str">
        <f t="shared" ref="J18" si="3">VLOOKUP(I18,$C$34:$D$47,2)</f>
        <v>成東</v>
      </c>
      <c r="K18" s="274">
        <v>18.850000000000001</v>
      </c>
      <c r="L18" s="273">
        <v>5</v>
      </c>
    </row>
    <row r="19" spans="2:12" ht="27.95" customHeight="1"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</row>
    <row r="20" spans="2:12" ht="27.95" customHeight="1">
      <c r="B20" s="780" t="s">
        <v>80</v>
      </c>
      <c r="C20" s="780"/>
      <c r="D20" s="780"/>
      <c r="E20" s="780"/>
      <c r="F20" s="780"/>
      <c r="G20" s="112"/>
      <c r="H20" s="780" t="s">
        <v>82</v>
      </c>
      <c r="I20" s="780"/>
      <c r="J20" s="780"/>
      <c r="K20" s="780"/>
      <c r="L20" s="780"/>
    </row>
    <row r="21" spans="2:12" ht="27.95" customHeight="1">
      <c r="B21" s="273"/>
      <c r="C21" s="273"/>
      <c r="D21" s="273" t="s">
        <v>1</v>
      </c>
      <c r="E21" s="273" t="s">
        <v>81</v>
      </c>
      <c r="F21" s="273" t="s">
        <v>4</v>
      </c>
      <c r="G21" s="112"/>
      <c r="H21" s="273"/>
      <c r="I21" s="273"/>
      <c r="J21" s="273" t="s">
        <v>1</v>
      </c>
      <c r="K21" s="273" t="s">
        <v>81</v>
      </c>
      <c r="L21" s="273" t="s">
        <v>4</v>
      </c>
    </row>
    <row r="22" spans="2:12" ht="27.95" customHeight="1">
      <c r="B22" s="273">
        <v>1</v>
      </c>
      <c r="C22" s="273"/>
      <c r="D22" s="273" t="s">
        <v>775</v>
      </c>
      <c r="E22" s="274">
        <v>22.35</v>
      </c>
      <c r="F22" s="273">
        <v>4</v>
      </c>
      <c r="G22" s="112"/>
      <c r="H22" s="273">
        <v>1</v>
      </c>
      <c r="I22" s="273"/>
      <c r="J22" s="273" t="s">
        <v>779</v>
      </c>
      <c r="K22" s="282" t="s">
        <v>783</v>
      </c>
      <c r="L22" s="273">
        <v>8</v>
      </c>
    </row>
    <row r="23" spans="2:12" ht="27.95" customHeight="1">
      <c r="B23" s="273">
        <v>2</v>
      </c>
      <c r="C23" s="273"/>
      <c r="D23" s="273" t="s">
        <v>776</v>
      </c>
      <c r="E23" s="274">
        <v>23.15</v>
      </c>
      <c r="F23" s="273">
        <v>1</v>
      </c>
      <c r="G23" s="112"/>
      <c r="H23" s="273">
        <v>2</v>
      </c>
      <c r="I23" s="273"/>
      <c r="J23" s="273" t="s">
        <v>776</v>
      </c>
      <c r="K23" s="282">
        <v>23</v>
      </c>
      <c r="L23" s="273">
        <v>1</v>
      </c>
    </row>
    <row r="24" spans="2:12" ht="27.75" customHeight="1">
      <c r="B24" s="273">
        <v>3</v>
      </c>
      <c r="C24" s="273"/>
      <c r="D24" s="273" t="s">
        <v>777</v>
      </c>
      <c r="E24" s="274">
        <v>22.55</v>
      </c>
      <c r="F24" s="273">
        <v>3</v>
      </c>
      <c r="G24" s="112"/>
      <c r="H24" s="273">
        <v>3</v>
      </c>
      <c r="I24" s="273"/>
      <c r="J24" s="273" t="s">
        <v>778</v>
      </c>
      <c r="K24" s="282">
        <v>22.6</v>
      </c>
      <c r="L24" s="273">
        <v>3</v>
      </c>
    </row>
    <row r="25" spans="2:12" ht="27.75" customHeight="1">
      <c r="B25" s="273">
        <v>4</v>
      </c>
      <c r="C25" s="273"/>
      <c r="D25" s="273" t="s">
        <v>778</v>
      </c>
      <c r="E25" s="283">
        <v>22.6</v>
      </c>
      <c r="F25" s="273">
        <v>2</v>
      </c>
      <c r="G25" s="112"/>
      <c r="H25" s="273">
        <v>4</v>
      </c>
      <c r="I25" s="273"/>
      <c r="J25" s="273" t="s">
        <v>775</v>
      </c>
      <c r="K25" s="282">
        <v>22.35</v>
      </c>
      <c r="L25" s="273">
        <v>6</v>
      </c>
    </row>
    <row r="26" spans="2:12" ht="27.75" customHeight="1">
      <c r="B26" s="112"/>
      <c r="C26" s="112"/>
      <c r="D26" s="112"/>
      <c r="E26" s="112"/>
      <c r="F26" s="112"/>
      <c r="G26" s="112"/>
      <c r="H26" s="273">
        <v>5</v>
      </c>
      <c r="I26" s="273"/>
      <c r="J26" s="273" t="s">
        <v>780</v>
      </c>
      <c r="K26" s="282">
        <v>22.55</v>
      </c>
      <c r="L26" s="273">
        <v>4</v>
      </c>
    </row>
    <row r="27" spans="2:12" ht="27.75" customHeight="1">
      <c r="B27" s="112"/>
      <c r="C27" s="112"/>
      <c r="D27" s="112"/>
      <c r="E27" s="112"/>
      <c r="F27" s="112"/>
      <c r="G27" s="112"/>
      <c r="H27" s="273">
        <v>6</v>
      </c>
      <c r="I27" s="273"/>
      <c r="J27" s="273" t="s">
        <v>777</v>
      </c>
      <c r="K27" s="282">
        <v>22.05</v>
      </c>
      <c r="L27" s="273">
        <v>7</v>
      </c>
    </row>
    <row r="28" spans="2:12" ht="27.75" customHeight="1">
      <c r="B28" s="270"/>
      <c r="C28" s="278"/>
      <c r="D28" s="278"/>
      <c r="E28" s="278"/>
      <c r="F28" s="278"/>
      <c r="G28" s="112"/>
      <c r="H28" s="273">
        <v>7</v>
      </c>
      <c r="I28" s="273"/>
      <c r="J28" s="273" t="s">
        <v>781</v>
      </c>
      <c r="K28" s="282">
        <v>22.65</v>
      </c>
      <c r="L28" s="273">
        <v>2</v>
      </c>
    </row>
    <row r="29" spans="2:12" ht="27.75" customHeight="1">
      <c r="B29" s="270"/>
      <c r="C29" s="278"/>
      <c r="D29" s="278"/>
      <c r="E29" s="278"/>
      <c r="F29" s="278"/>
      <c r="G29" s="112"/>
      <c r="H29" s="273">
        <v>8</v>
      </c>
      <c r="I29" s="279"/>
      <c r="J29" s="273" t="s">
        <v>782</v>
      </c>
      <c r="K29" s="282">
        <v>22.5</v>
      </c>
      <c r="L29" s="273">
        <v>5</v>
      </c>
    </row>
    <row r="33" spans="2:4">
      <c r="B33" t="s">
        <v>78</v>
      </c>
    </row>
    <row r="34" spans="2:4" s="112" customFormat="1" ht="18" customHeight="1">
      <c r="B34" s="378"/>
      <c r="C34" s="378">
        <v>1</v>
      </c>
      <c r="D34" s="133" t="s">
        <v>188</v>
      </c>
    </row>
    <row r="35" spans="2:4" s="112" customFormat="1" ht="18" customHeight="1">
      <c r="B35" s="378"/>
      <c r="C35" s="378">
        <v>2</v>
      </c>
      <c r="D35" s="133" t="s">
        <v>192</v>
      </c>
    </row>
    <row r="36" spans="2:4" s="112" customFormat="1" ht="18" customHeight="1">
      <c r="B36" s="378"/>
      <c r="C36" s="378">
        <v>3</v>
      </c>
      <c r="D36" s="133" t="s">
        <v>452</v>
      </c>
    </row>
    <row r="37" spans="2:4" s="112" customFormat="1" ht="18" customHeight="1">
      <c r="B37" s="378"/>
      <c r="C37" s="378">
        <v>4</v>
      </c>
      <c r="D37" s="133" t="s">
        <v>414</v>
      </c>
    </row>
    <row r="38" spans="2:4" s="112" customFormat="1" ht="18" customHeight="1">
      <c r="B38" s="378"/>
      <c r="C38" s="378">
        <v>5</v>
      </c>
      <c r="D38" s="133" t="s">
        <v>160</v>
      </c>
    </row>
    <row r="39" spans="2:4" s="112" customFormat="1" ht="18" customHeight="1">
      <c r="B39" s="378"/>
      <c r="C39" s="378">
        <v>6</v>
      </c>
      <c r="D39" s="133" t="s">
        <v>162</v>
      </c>
    </row>
    <row r="40" spans="2:4" s="112" customFormat="1" ht="18" customHeight="1">
      <c r="B40" s="378"/>
      <c r="C40" s="378">
        <v>7</v>
      </c>
      <c r="D40" s="133" t="s">
        <v>165</v>
      </c>
    </row>
    <row r="41" spans="2:4" s="112" customFormat="1" ht="18" customHeight="1">
      <c r="B41" s="378"/>
      <c r="C41" s="378">
        <v>8</v>
      </c>
      <c r="D41" s="133" t="s">
        <v>167</v>
      </c>
    </row>
    <row r="42" spans="2:4" s="112" customFormat="1" ht="18" customHeight="1">
      <c r="B42" s="378"/>
      <c r="C42" s="378">
        <v>9</v>
      </c>
      <c r="D42" s="133" t="s">
        <v>172</v>
      </c>
    </row>
    <row r="43" spans="2:4" s="112" customFormat="1" ht="18" customHeight="1">
      <c r="B43" s="378"/>
      <c r="C43" s="378">
        <v>10</v>
      </c>
      <c r="D43" s="133" t="s">
        <v>175</v>
      </c>
    </row>
    <row r="44" spans="2:4" s="112" customFormat="1" ht="18" customHeight="1">
      <c r="B44" s="378"/>
      <c r="C44" s="378">
        <v>11</v>
      </c>
      <c r="D44" s="133" t="s">
        <v>485</v>
      </c>
    </row>
    <row r="45" spans="2:4" s="112" customFormat="1" ht="18" customHeight="1">
      <c r="B45" s="378"/>
      <c r="C45" s="378">
        <v>12</v>
      </c>
      <c r="D45" s="133" t="s">
        <v>184</v>
      </c>
    </row>
    <row r="46" spans="2:4" s="112" customFormat="1" ht="18" customHeight="1">
      <c r="B46" s="378"/>
      <c r="C46" s="378">
        <v>13</v>
      </c>
      <c r="D46" s="133" t="s">
        <v>440</v>
      </c>
    </row>
    <row r="47" spans="2:4" s="112" customFormat="1" ht="18" customHeight="1">
      <c r="B47" s="378"/>
      <c r="C47" s="378">
        <v>14</v>
      </c>
      <c r="D47" s="133" t="s">
        <v>221</v>
      </c>
    </row>
    <row r="48" spans="2:4" s="112" customFormat="1" ht="18" customHeight="1"/>
    <row r="49" spans="2:5" s="112" customFormat="1" ht="18" customHeight="1">
      <c r="B49" s="379" t="s">
        <v>79</v>
      </c>
    </row>
    <row r="50" spans="2:5" s="112" customFormat="1" ht="18" customHeight="1">
      <c r="B50" s="378"/>
      <c r="C50" s="380">
        <v>1</v>
      </c>
      <c r="D50" s="133" t="s">
        <v>188</v>
      </c>
    </row>
    <row r="51" spans="2:5" s="112" customFormat="1" ht="18" customHeight="1">
      <c r="B51" s="378"/>
      <c r="C51" s="380">
        <v>2</v>
      </c>
      <c r="D51" s="133" t="s">
        <v>408</v>
      </c>
    </row>
    <row r="52" spans="2:5" s="112" customFormat="1" ht="18" customHeight="1">
      <c r="B52" s="378"/>
      <c r="C52" s="380">
        <v>3</v>
      </c>
      <c r="D52" s="133" t="s">
        <v>414</v>
      </c>
      <c r="E52" s="337"/>
    </row>
    <row r="53" spans="2:5" s="112" customFormat="1" ht="18" customHeight="1">
      <c r="B53" s="378"/>
      <c r="C53" s="380">
        <v>4</v>
      </c>
      <c r="D53" s="133" t="s">
        <v>167</v>
      </c>
      <c r="E53" s="337"/>
    </row>
    <row r="54" spans="2:5" s="112" customFormat="1" ht="18" customHeight="1">
      <c r="B54" s="378"/>
      <c r="C54" s="380">
        <v>5</v>
      </c>
      <c r="D54" s="133" t="s">
        <v>500</v>
      </c>
      <c r="E54" s="337"/>
    </row>
    <row r="55" spans="2:5">
      <c r="E55" s="33"/>
    </row>
    <row r="56" spans="2:5">
      <c r="E56" s="33"/>
    </row>
    <row r="57" spans="2:5">
      <c r="B57" s="33"/>
      <c r="C57" s="6"/>
      <c r="D57" s="6"/>
      <c r="E57" s="33"/>
    </row>
    <row r="58" spans="2:5">
      <c r="B58" s="33"/>
      <c r="C58" s="6"/>
      <c r="D58" s="6"/>
      <c r="E58" s="33"/>
    </row>
    <row r="59" spans="2:5">
      <c r="B59" s="6"/>
      <c r="C59" s="6"/>
      <c r="D59" s="6"/>
      <c r="E59" s="6"/>
    </row>
    <row r="60" spans="2:5">
      <c r="B60" s="6"/>
      <c r="D60" s="127"/>
      <c r="E60" s="6"/>
    </row>
    <row r="61" spans="2:5">
      <c r="E61" s="6"/>
    </row>
    <row r="62" spans="2:5">
      <c r="E62" s="108"/>
    </row>
    <row r="63" spans="2:5">
      <c r="E63" s="108"/>
    </row>
    <row r="64" spans="2:5">
      <c r="E64" s="108"/>
    </row>
    <row r="65" spans="5:5">
      <c r="E65" s="108"/>
    </row>
    <row r="66" spans="5:5">
      <c r="E66" s="108"/>
    </row>
    <row r="67" spans="5:5">
      <c r="E67" s="108"/>
    </row>
    <row r="68" spans="5:5">
      <c r="E68" s="135"/>
    </row>
  </sheetData>
  <mergeCells count="4">
    <mergeCell ref="B20:F20"/>
    <mergeCell ref="H20:L20"/>
    <mergeCell ref="B1:F1"/>
    <mergeCell ref="H1:L1"/>
  </mergeCells>
  <phoneticPr fontId="3"/>
  <conditionalFormatting sqref="L3:L7 L12:L18">
    <cfRule type="cellIs" dxfId="7" priority="11" stopIfTrue="1" operator="lessThanOrEqual">
      <formula>4</formula>
    </cfRule>
  </conditionalFormatting>
  <conditionalFormatting sqref="F8">
    <cfRule type="cellIs" dxfId="6" priority="9" stopIfTrue="1" operator="lessThanOrEqual">
      <formula>4</formula>
    </cfRule>
  </conditionalFormatting>
  <conditionalFormatting sqref="L8:L9">
    <cfRule type="cellIs" dxfId="5" priority="8" stopIfTrue="1" operator="lessThanOrEqual">
      <formula>4</formula>
    </cfRule>
  </conditionalFormatting>
  <conditionalFormatting sqref="F3:F7">
    <cfRule type="cellIs" dxfId="4" priority="3" operator="lessThanOrEqual">
      <formula>4</formula>
    </cfRule>
  </conditionalFormatting>
  <conditionalFormatting sqref="L22:L29">
    <cfRule type="cellIs" dxfId="3" priority="2" operator="lessThanOrEqual">
      <formula>4</formula>
    </cfRule>
  </conditionalFormatting>
  <conditionalFormatting sqref="F22:F25">
    <cfRule type="cellIs" dxfId="2" priority="1" operator="lessThanOrEqual">
      <formula>4</formula>
    </cfRule>
  </conditionalFormatting>
  <printOptions horizontalCentered="1" verticalCentered="1"/>
  <pageMargins left="0.59055118110236227" right="0.59055118110236227" top="0.59055118110236227" bottom="0.98425196850393704" header="0.51181102362204722" footer="0.51181102362204722"/>
  <pageSetup paperSize="9" scale="90" orientation="portrait" errors="blank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91"/>
  <sheetViews>
    <sheetView zoomScaleNormal="100" zoomScaleSheetLayoutView="115" workbookViewId="0">
      <selection activeCell="C98" sqref="C98"/>
    </sheetView>
  </sheetViews>
  <sheetFormatPr defaultRowHeight="17.25"/>
  <cols>
    <col min="1" max="1" width="3.75" style="28" customWidth="1"/>
    <col min="2" max="2" width="5" style="28" hidden="1" customWidth="1"/>
    <col min="3" max="3" width="7.625" style="18" customWidth="1"/>
    <col min="4" max="4" width="8.75" style="74" customWidth="1"/>
    <col min="5" max="5" width="3.125" style="26" customWidth="1"/>
    <col min="6" max="6" width="3.125" style="18" customWidth="1"/>
    <col min="7" max="8" width="3.625" style="26" customWidth="1"/>
    <col min="9" max="9" width="3.125" style="26" customWidth="1"/>
    <col min="10" max="10" width="2.625" style="26" customWidth="1"/>
    <col min="11" max="11" width="2.5" style="26" customWidth="1"/>
    <col min="12" max="12" width="2.625" style="26" customWidth="1"/>
    <col min="13" max="13" width="3" style="26" customWidth="1"/>
    <col min="14" max="14" width="3.25" style="26" customWidth="1"/>
    <col min="15" max="16" width="3.125" style="26" customWidth="1"/>
    <col min="17" max="17" width="4.875" style="26" hidden="1" customWidth="1"/>
    <col min="18" max="18" width="6.625" style="18" customWidth="1"/>
    <col min="19" max="19" width="8.75" style="74" customWidth="1"/>
    <col min="20" max="20" width="4.5" style="26" bestFit="1" customWidth="1"/>
    <col min="21" max="21" width="4.5" style="26" customWidth="1"/>
    <col min="22" max="22" width="9" style="25" customWidth="1"/>
    <col min="23" max="23" width="9" style="30" customWidth="1"/>
    <col min="24" max="24" width="9" style="18"/>
    <col min="25" max="27" width="9" style="26" customWidth="1"/>
    <col min="28" max="16384" width="9" style="26"/>
  </cols>
  <sheetData>
    <row r="1" spans="1:26" ht="24.75" customHeight="1">
      <c r="A1" s="53"/>
      <c r="B1" s="53"/>
      <c r="C1" s="37"/>
      <c r="D1" s="143"/>
      <c r="E1" s="785" t="s">
        <v>38</v>
      </c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16"/>
      <c r="R1" s="37"/>
      <c r="S1" s="143"/>
      <c r="T1" s="16"/>
      <c r="Y1" s="30"/>
    </row>
    <row r="2" spans="1:26" s="10" customFormat="1" ht="17.100000000000001" customHeight="1">
      <c r="A2" s="53"/>
      <c r="B2" s="53" t="s">
        <v>87</v>
      </c>
      <c r="C2" s="37" t="s">
        <v>0</v>
      </c>
      <c r="D2" s="144" t="s">
        <v>1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 t="s">
        <v>88</v>
      </c>
      <c r="R2" s="37" t="s">
        <v>0</v>
      </c>
      <c r="S2" s="144" t="s">
        <v>1</v>
      </c>
      <c r="T2" s="16"/>
      <c r="V2" s="42"/>
      <c r="W2" s="76"/>
      <c r="X2" s="41"/>
    </row>
    <row r="3" spans="1:26" s="35" customFormat="1" ht="16.5" customHeight="1" thickBot="1">
      <c r="A3" s="786">
        <v>1</v>
      </c>
      <c r="B3" s="782">
        <v>5</v>
      </c>
      <c r="C3" s="782" t="str">
        <f>VLOOKUP(B3,$B$51:$D$89,2)</f>
        <v>鈴木</v>
      </c>
      <c r="D3" s="783" t="str">
        <f>VLOOKUP(B3,$B$51:$D$89,3)</f>
        <v>拓大紅陵</v>
      </c>
      <c r="E3" s="52"/>
      <c r="F3" s="52">
        <v>8</v>
      </c>
      <c r="G3" s="145"/>
      <c r="H3" s="145"/>
      <c r="I3" s="145"/>
      <c r="J3" s="145"/>
      <c r="K3" s="145"/>
      <c r="L3" s="336"/>
      <c r="M3" s="336"/>
      <c r="N3" s="336"/>
      <c r="O3" s="147">
        <v>8</v>
      </c>
      <c r="P3" s="147"/>
      <c r="Q3" s="782">
        <v>6</v>
      </c>
      <c r="R3" s="782" t="str">
        <f>VLOOKUP(Q3,$B$51:$D$89,2)</f>
        <v>山田</v>
      </c>
      <c r="S3" s="783" t="str">
        <f>VLOOKUP(Q3,$B$51:$D$89,3)</f>
        <v>拓大紅陵</v>
      </c>
      <c r="T3" s="784">
        <v>20</v>
      </c>
      <c r="W3" s="45"/>
      <c r="X3" s="45"/>
    </row>
    <row r="4" spans="1:26" s="35" customFormat="1" ht="17.100000000000001" customHeight="1" thickBot="1">
      <c r="A4" s="786"/>
      <c r="B4" s="782"/>
      <c r="C4" s="782"/>
      <c r="D4" s="783"/>
      <c r="E4" s="537"/>
      <c r="F4" s="538"/>
      <c r="G4" s="145">
        <v>8</v>
      </c>
      <c r="H4" s="145"/>
      <c r="I4" s="145"/>
      <c r="J4" s="145"/>
      <c r="K4" s="145"/>
      <c r="L4" s="331"/>
      <c r="M4" s="331"/>
      <c r="N4" s="453">
        <v>8</v>
      </c>
      <c r="O4" s="525"/>
      <c r="P4" s="559"/>
      <c r="Q4" s="782"/>
      <c r="R4" s="782"/>
      <c r="S4" s="783"/>
      <c r="T4" s="784"/>
      <c r="W4" s="45"/>
      <c r="X4" s="44"/>
    </row>
    <row r="5" spans="1:26" s="35" customFormat="1" ht="17.100000000000001" customHeight="1">
      <c r="A5" s="786">
        <v>2</v>
      </c>
      <c r="B5" s="782">
        <v>25</v>
      </c>
      <c r="C5" s="782" t="str">
        <f t="shared" ref="C5" si="0">VLOOKUP(B5,$B$51:$D$89,2)</f>
        <v>平井</v>
      </c>
      <c r="D5" s="783" t="str">
        <f t="shared" ref="D5" si="1">VLOOKUP(B5,$B$51:$D$89,3)</f>
        <v>西武台</v>
      </c>
      <c r="E5" s="227"/>
      <c r="F5" s="383"/>
      <c r="G5" s="556"/>
      <c r="H5" s="601"/>
      <c r="I5" s="145"/>
      <c r="J5" s="145"/>
      <c r="K5" s="145"/>
      <c r="L5" s="331"/>
      <c r="M5" s="608"/>
      <c r="N5" s="572"/>
      <c r="O5" s="448"/>
      <c r="P5" s="453"/>
      <c r="Q5" s="782">
        <v>32</v>
      </c>
      <c r="R5" s="782" t="str">
        <f t="shared" ref="R5" si="2">VLOOKUP(Q5,$B$51:$D$89,2)</f>
        <v>山下</v>
      </c>
      <c r="S5" s="783" t="str">
        <f t="shared" ref="S5" si="3">VLOOKUP(Q5,$B$51:$D$89,3)</f>
        <v>成田北</v>
      </c>
      <c r="T5" s="784">
        <v>21</v>
      </c>
      <c r="W5" s="45"/>
      <c r="X5" s="45"/>
    </row>
    <row r="6" spans="1:26" s="35" customFormat="1" ht="17.100000000000001" customHeight="1" thickBot="1">
      <c r="A6" s="786"/>
      <c r="B6" s="782"/>
      <c r="C6" s="782"/>
      <c r="D6" s="783"/>
      <c r="E6" s="381"/>
      <c r="F6" s="329">
        <v>0</v>
      </c>
      <c r="G6" s="145"/>
      <c r="H6" s="602">
        <v>8</v>
      </c>
      <c r="I6" s="145"/>
      <c r="J6" s="145"/>
      <c r="K6" s="145"/>
      <c r="L6" s="331"/>
      <c r="M6" s="608"/>
      <c r="N6" s="453"/>
      <c r="O6" s="520">
        <v>0</v>
      </c>
      <c r="P6" s="520"/>
      <c r="Q6" s="782"/>
      <c r="R6" s="782"/>
      <c r="S6" s="783"/>
      <c r="T6" s="784"/>
      <c r="W6" s="45"/>
      <c r="X6" s="44"/>
    </row>
    <row r="7" spans="1:26" s="35" customFormat="1" ht="17.100000000000001" customHeight="1" thickBot="1">
      <c r="A7" s="786">
        <v>3</v>
      </c>
      <c r="B7" s="782">
        <v>19</v>
      </c>
      <c r="C7" s="782" t="str">
        <f t="shared" ref="C7" si="4">VLOOKUP(B7,$B$51:$D$89,2)</f>
        <v>石井</v>
      </c>
      <c r="D7" s="783" t="str">
        <f t="shared" ref="D7" si="5">VLOOKUP(B7,$B$51:$D$89,3)</f>
        <v>敬愛学園</v>
      </c>
      <c r="E7" s="327"/>
      <c r="F7" s="225">
        <v>0</v>
      </c>
      <c r="G7" s="387"/>
      <c r="H7" s="52"/>
      <c r="I7" s="614"/>
      <c r="J7" s="52"/>
      <c r="K7" s="52"/>
      <c r="L7" s="331"/>
      <c r="M7" s="609">
        <v>1</v>
      </c>
      <c r="N7" s="453"/>
      <c r="O7" s="453"/>
      <c r="P7" s="448">
        <v>0</v>
      </c>
      <c r="Q7" s="782">
        <v>9</v>
      </c>
      <c r="R7" s="782" t="str">
        <f t="shared" ref="R7" si="6">VLOOKUP(Q7,$B$51:$D$89,2)</f>
        <v>田中</v>
      </c>
      <c r="S7" s="783" t="str">
        <f t="shared" ref="S7" si="7">VLOOKUP(Q7,$B$51:$D$89,3)</f>
        <v>長生</v>
      </c>
      <c r="T7" s="784">
        <v>22</v>
      </c>
      <c r="V7" s="48"/>
      <c r="W7" s="49"/>
      <c r="X7" s="50"/>
    </row>
    <row r="8" spans="1:26" s="35" customFormat="1" ht="17.100000000000001" customHeight="1" thickBot="1">
      <c r="A8" s="786"/>
      <c r="B8" s="782"/>
      <c r="C8" s="782"/>
      <c r="D8" s="783"/>
      <c r="E8" s="145"/>
      <c r="F8" s="330"/>
      <c r="G8" s="391"/>
      <c r="H8" s="145"/>
      <c r="I8" s="601"/>
      <c r="J8" s="145"/>
      <c r="K8" s="145"/>
      <c r="L8" s="392"/>
      <c r="M8" s="392"/>
      <c r="N8" s="448"/>
      <c r="O8" s="453">
        <v>0</v>
      </c>
      <c r="P8" s="525"/>
      <c r="Q8" s="782"/>
      <c r="R8" s="782"/>
      <c r="S8" s="783"/>
      <c r="T8" s="784"/>
      <c r="V8" s="48"/>
      <c r="W8" s="49"/>
      <c r="X8" s="50"/>
    </row>
    <row r="9" spans="1:26" s="35" customFormat="1" ht="17.100000000000001" customHeight="1" thickBot="1">
      <c r="A9" s="786">
        <v>4</v>
      </c>
      <c r="B9" s="782">
        <v>8</v>
      </c>
      <c r="C9" s="782" t="str">
        <f t="shared" ref="C9" si="8">VLOOKUP(B9,$B$51:$D$89,2)</f>
        <v>萱野</v>
      </c>
      <c r="D9" s="783" t="str">
        <f t="shared" ref="D9" si="9">VLOOKUP(B9,$B$51:$D$89,3)</f>
        <v>木更津総合</v>
      </c>
      <c r="E9" s="539"/>
      <c r="F9" s="540"/>
      <c r="G9" s="541">
        <v>0</v>
      </c>
      <c r="H9" s="145"/>
      <c r="I9" s="601"/>
      <c r="J9" s="145"/>
      <c r="K9" s="145"/>
      <c r="L9" s="392"/>
      <c r="M9" s="392"/>
      <c r="N9" s="393"/>
      <c r="O9" s="569"/>
      <c r="P9" s="454"/>
      <c r="Q9" s="782">
        <v>12</v>
      </c>
      <c r="R9" s="782" t="str">
        <f t="shared" ref="R9" si="10">VLOOKUP(Q9,$B$51:$D$89,2)</f>
        <v>松本</v>
      </c>
      <c r="S9" s="783" t="str">
        <f t="shared" ref="S9" si="11">VLOOKUP(Q9,$B$51:$D$89,3)</f>
        <v>東金</v>
      </c>
      <c r="T9" s="784">
        <v>23</v>
      </c>
      <c r="V9" s="48"/>
      <c r="W9" s="49"/>
      <c r="X9" s="50"/>
    </row>
    <row r="10" spans="1:26" s="35" customFormat="1" ht="17.100000000000001" customHeight="1" thickBot="1">
      <c r="A10" s="786"/>
      <c r="B10" s="782"/>
      <c r="C10" s="782"/>
      <c r="D10" s="783"/>
      <c r="E10" s="145"/>
      <c r="F10" s="381">
        <v>3</v>
      </c>
      <c r="G10" s="145"/>
      <c r="H10" s="145"/>
      <c r="I10" s="602">
        <v>4</v>
      </c>
      <c r="J10" s="145"/>
      <c r="K10" s="145"/>
      <c r="L10" s="392"/>
      <c r="M10" s="331"/>
      <c r="N10" s="566">
        <v>0</v>
      </c>
      <c r="O10" s="570"/>
      <c r="P10" s="453">
        <v>0</v>
      </c>
      <c r="Q10" s="782"/>
      <c r="R10" s="782"/>
      <c r="S10" s="783"/>
      <c r="T10" s="784"/>
      <c r="U10" s="48"/>
      <c r="V10" s="49"/>
      <c r="W10" s="50"/>
      <c r="X10" s="45"/>
      <c r="Y10" s="45"/>
      <c r="Z10" s="45"/>
    </row>
    <row r="11" spans="1:26" s="35" customFormat="1" ht="17.100000000000001" customHeight="1" thickBot="1">
      <c r="A11" s="786">
        <v>5</v>
      </c>
      <c r="B11" s="782">
        <v>2</v>
      </c>
      <c r="C11" s="782" t="str">
        <f t="shared" ref="C11" si="12">VLOOKUP(B11,$B$51:$D$89,2)</f>
        <v>留目</v>
      </c>
      <c r="D11" s="783" t="str">
        <f t="shared" ref="D11" si="13">VLOOKUP(B11,$B$51:$D$89,3)</f>
        <v>拓大紅陵</v>
      </c>
      <c r="E11" s="145"/>
      <c r="F11" s="544">
        <v>6</v>
      </c>
      <c r="G11" s="145"/>
      <c r="H11" s="382"/>
      <c r="I11" s="389"/>
      <c r="J11" s="601"/>
      <c r="K11" s="145"/>
      <c r="L11" s="392"/>
      <c r="M11" s="381"/>
      <c r="N11" s="453"/>
      <c r="O11" s="571"/>
      <c r="P11" s="560"/>
      <c r="Q11" s="782">
        <v>28</v>
      </c>
      <c r="R11" s="782" t="str">
        <f t="shared" ref="R11" si="14">VLOOKUP(Q11,$B$51:$D$89,2)</f>
        <v>吉澤</v>
      </c>
      <c r="S11" s="783" t="str">
        <f t="shared" ref="S11" si="15">VLOOKUP(Q11,$B$51:$D$89,3)</f>
        <v>麗澤</v>
      </c>
      <c r="T11" s="784">
        <v>24</v>
      </c>
    </row>
    <row r="12" spans="1:26" s="35" customFormat="1" ht="17.100000000000001" customHeight="1" thickBot="1">
      <c r="A12" s="786"/>
      <c r="B12" s="782"/>
      <c r="C12" s="782"/>
      <c r="D12" s="783"/>
      <c r="E12" s="542"/>
      <c r="F12" s="503"/>
      <c r="G12" s="145"/>
      <c r="H12" s="328"/>
      <c r="I12" s="145"/>
      <c r="J12" s="601"/>
      <c r="K12" s="145"/>
      <c r="L12" s="392">
        <v>2</v>
      </c>
      <c r="M12" s="329"/>
      <c r="N12" s="453"/>
      <c r="O12" s="453">
        <v>0</v>
      </c>
      <c r="P12" s="453"/>
      <c r="Q12" s="782"/>
      <c r="R12" s="782"/>
      <c r="S12" s="783"/>
      <c r="T12" s="784"/>
    </row>
    <row r="13" spans="1:26" s="35" customFormat="1" ht="17.100000000000001" customHeight="1" thickBot="1">
      <c r="A13" s="786">
        <v>6</v>
      </c>
      <c r="B13" s="782">
        <v>11</v>
      </c>
      <c r="C13" s="782" t="str">
        <f t="shared" ref="C13" si="16">VLOOKUP(B13,$B$51:$D$89,2)</f>
        <v>小松</v>
      </c>
      <c r="D13" s="783" t="str">
        <f t="shared" ref="D13" si="17">VLOOKUP(B13,$B$51:$D$89,3)</f>
        <v>東金</v>
      </c>
      <c r="E13" s="502"/>
      <c r="F13" s="543"/>
      <c r="G13" s="145">
        <v>2</v>
      </c>
      <c r="H13" s="334"/>
      <c r="I13" s="52"/>
      <c r="J13" s="614"/>
      <c r="K13" s="333"/>
      <c r="L13" s="549"/>
      <c r="M13" s="331"/>
      <c r="N13" s="453"/>
      <c r="O13" s="453">
        <v>0</v>
      </c>
      <c r="P13" s="453"/>
      <c r="Q13" s="782">
        <v>36</v>
      </c>
      <c r="R13" s="782" t="str">
        <f t="shared" ref="R13" si="18">VLOOKUP(Q13,$B$51:$D$89,2)</f>
        <v>山田</v>
      </c>
      <c r="S13" s="783" t="str">
        <f t="shared" ref="S13" si="19">VLOOKUP(Q13,$B$51:$D$89,3)</f>
        <v>成田</v>
      </c>
      <c r="T13" s="784">
        <v>25</v>
      </c>
    </row>
    <row r="14" spans="1:26" s="35" customFormat="1" ht="17.100000000000001" customHeight="1" thickBot="1">
      <c r="A14" s="786"/>
      <c r="B14" s="782"/>
      <c r="C14" s="782"/>
      <c r="D14" s="783"/>
      <c r="E14" s="503"/>
      <c r="F14" s="382"/>
      <c r="G14" s="556"/>
      <c r="H14" s="603"/>
      <c r="I14" s="145"/>
      <c r="J14" s="601"/>
      <c r="K14" s="333"/>
      <c r="L14" s="612"/>
      <c r="M14" s="331"/>
      <c r="N14" s="453">
        <v>5</v>
      </c>
      <c r="O14" s="521"/>
      <c r="P14" s="520"/>
      <c r="Q14" s="782"/>
      <c r="R14" s="782"/>
      <c r="S14" s="783"/>
      <c r="T14" s="784"/>
    </row>
    <row r="15" spans="1:26" s="35" customFormat="1" ht="17.100000000000001" customHeight="1" thickBot="1">
      <c r="A15" s="786">
        <v>7</v>
      </c>
      <c r="B15" s="782">
        <v>35</v>
      </c>
      <c r="C15" s="782" t="str">
        <f t="shared" ref="C15" si="20">VLOOKUP(B15,$B$51:$D$89,2)</f>
        <v>明石</v>
      </c>
      <c r="D15" s="783" t="str">
        <f t="shared" ref="D15" si="21">VLOOKUP(B15,$B$51:$D$89,3)</f>
        <v>市立銚子</v>
      </c>
      <c r="E15" s="384"/>
      <c r="F15" s="504">
        <v>0</v>
      </c>
      <c r="G15" s="145"/>
      <c r="H15" s="604"/>
      <c r="I15" s="145"/>
      <c r="J15" s="601"/>
      <c r="K15" s="333"/>
      <c r="L15" s="612"/>
      <c r="M15" s="608"/>
      <c r="N15" s="566"/>
      <c r="O15" s="448"/>
      <c r="P15" s="453">
        <v>8</v>
      </c>
      <c r="Q15" s="782">
        <v>1</v>
      </c>
      <c r="R15" s="782" t="str">
        <f t="shared" ref="R15" si="22">VLOOKUP(Q15,$B$51:$D$89,2)</f>
        <v>坂内</v>
      </c>
      <c r="S15" s="783" t="str">
        <f t="shared" ref="S15" si="23">VLOOKUP(Q15,$B$51:$D$89,3)</f>
        <v>拓大紅陵</v>
      </c>
      <c r="T15" s="784">
        <v>26</v>
      </c>
      <c r="V15" s="48"/>
      <c r="W15" s="49"/>
      <c r="X15" s="50"/>
    </row>
    <row r="16" spans="1:26" s="35" customFormat="1" ht="17.100000000000001" customHeight="1" thickBot="1">
      <c r="A16" s="786"/>
      <c r="B16" s="782"/>
      <c r="C16" s="782"/>
      <c r="D16" s="783"/>
      <c r="E16" s="151" t="s">
        <v>637</v>
      </c>
      <c r="F16" s="145"/>
      <c r="G16" s="382"/>
      <c r="H16" s="389">
        <v>0</v>
      </c>
      <c r="I16" s="145"/>
      <c r="J16" s="601"/>
      <c r="K16" s="333"/>
      <c r="L16" s="612"/>
      <c r="M16" s="608"/>
      <c r="N16" s="611"/>
      <c r="O16" s="453"/>
      <c r="P16" s="525"/>
      <c r="Q16" s="782"/>
      <c r="R16" s="782"/>
      <c r="S16" s="783"/>
      <c r="T16" s="784"/>
      <c r="V16" s="48"/>
      <c r="W16" s="49"/>
      <c r="X16" s="50"/>
    </row>
    <row r="17" spans="1:24" s="35" customFormat="1" ht="17.100000000000001" customHeight="1" thickBot="1">
      <c r="A17" s="786">
        <v>8</v>
      </c>
      <c r="B17" s="782">
        <v>18</v>
      </c>
      <c r="C17" s="782" t="str">
        <f t="shared" ref="C17" si="24">VLOOKUP(B17,$B$51:$D$89,2)</f>
        <v>南</v>
      </c>
      <c r="D17" s="783" t="str">
        <f t="shared" ref="D17" si="25">VLOOKUP(B17,$B$51:$D$89,3)</f>
        <v>千葉経済</v>
      </c>
      <c r="E17" s="385"/>
      <c r="F17" s="385">
        <v>0</v>
      </c>
      <c r="G17" s="328"/>
      <c r="H17" s="145"/>
      <c r="I17" s="145"/>
      <c r="J17" s="601"/>
      <c r="K17" s="333"/>
      <c r="L17" s="612"/>
      <c r="M17" s="609"/>
      <c r="N17" s="448"/>
      <c r="O17" s="572">
        <v>8</v>
      </c>
      <c r="P17" s="453"/>
      <c r="Q17" s="782">
        <v>7</v>
      </c>
      <c r="R17" s="782" t="str">
        <f t="shared" ref="R17" si="26">VLOOKUP(Q17,$B$51:$D$89,2)</f>
        <v>東城</v>
      </c>
      <c r="S17" s="783" t="str">
        <f t="shared" ref="S17" si="27">VLOOKUP(Q17,$B$51:$D$89,3)</f>
        <v>木更津総合</v>
      </c>
      <c r="T17" s="784">
        <v>27</v>
      </c>
      <c r="V17" s="48"/>
      <c r="W17" s="49"/>
      <c r="X17" s="50"/>
    </row>
    <row r="18" spans="1:24" s="35" customFormat="1" ht="17.100000000000001" customHeight="1" thickBot="1">
      <c r="A18" s="786"/>
      <c r="B18" s="782"/>
      <c r="C18" s="782"/>
      <c r="D18" s="783"/>
      <c r="E18" s="381"/>
      <c r="F18" s="386"/>
      <c r="G18" s="547"/>
      <c r="H18" s="145"/>
      <c r="I18" s="145"/>
      <c r="J18" s="601"/>
      <c r="K18" s="333"/>
      <c r="L18" s="331"/>
      <c r="M18" s="392">
        <v>3</v>
      </c>
      <c r="N18" s="453"/>
      <c r="O18" s="453"/>
      <c r="P18" s="520">
        <v>1</v>
      </c>
      <c r="Q18" s="782"/>
      <c r="R18" s="782"/>
      <c r="S18" s="783"/>
      <c r="T18" s="784"/>
      <c r="V18" s="48"/>
      <c r="W18" s="49"/>
      <c r="X18" s="50"/>
    </row>
    <row r="19" spans="1:24" s="35" customFormat="1" ht="17.100000000000001" customHeight="1" thickBot="1">
      <c r="A19" s="786">
        <v>9</v>
      </c>
      <c r="B19" s="782">
        <v>30</v>
      </c>
      <c r="C19" s="782" t="str">
        <f t="shared" ref="C19" si="28">VLOOKUP(B19,$B$51:$D$89,2)</f>
        <v>桑原</v>
      </c>
      <c r="D19" s="783" t="str">
        <f t="shared" ref="D19" si="29">VLOOKUP(B19,$B$51:$D$89,3)</f>
        <v>麗澤</v>
      </c>
      <c r="E19" s="545"/>
      <c r="F19" s="546"/>
      <c r="G19" s="548">
        <v>0</v>
      </c>
      <c r="H19" s="145"/>
      <c r="I19" s="145"/>
      <c r="J19" s="601"/>
      <c r="K19" s="333"/>
      <c r="L19" s="331"/>
      <c r="M19" s="392"/>
      <c r="N19" s="453"/>
      <c r="O19" s="454">
        <v>2</v>
      </c>
      <c r="P19" s="509"/>
      <c r="Q19" s="782">
        <v>23</v>
      </c>
      <c r="R19" s="782" t="str">
        <f t="shared" ref="R19" si="30">VLOOKUP(Q19,$B$51:$D$89,2)</f>
        <v>南條</v>
      </c>
      <c r="S19" s="783" t="str">
        <f t="shared" ref="S19" si="31">VLOOKUP(Q19,$B$51:$D$89,3)</f>
        <v>柏日体</v>
      </c>
      <c r="T19" s="784">
        <v>28</v>
      </c>
      <c r="V19" s="48"/>
      <c r="W19" s="49"/>
      <c r="X19" s="50"/>
    </row>
    <row r="20" spans="1:24" s="35" customFormat="1" ht="17.100000000000001" customHeight="1" thickBot="1">
      <c r="A20" s="786"/>
      <c r="B20" s="782"/>
      <c r="C20" s="782"/>
      <c r="D20" s="783"/>
      <c r="E20" s="145"/>
      <c r="F20" s="329">
        <v>3</v>
      </c>
      <c r="G20" s="145"/>
      <c r="H20" s="145"/>
      <c r="I20" s="145">
        <v>6</v>
      </c>
      <c r="J20" s="615"/>
      <c r="K20" s="226"/>
      <c r="L20" s="331"/>
      <c r="M20" s="392"/>
      <c r="N20" s="393"/>
      <c r="O20" s="448"/>
      <c r="P20" s="453"/>
      <c r="Q20" s="782"/>
      <c r="R20" s="782"/>
      <c r="S20" s="783"/>
      <c r="T20" s="784"/>
      <c r="V20" s="48"/>
      <c r="W20" s="49"/>
      <c r="X20" s="50"/>
    </row>
    <row r="21" spans="1:24" s="35" customFormat="1" ht="17.100000000000001" customHeight="1" thickBot="1">
      <c r="A21" s="786">
        <v>10</v>
      </c>
      <c r="B21" s="782">
        <v>3</v>
      </c>
      <c r="C21" s="782" t="str">
        <f t="shared" ref="C21" si="32">VLOOKUP(B21,$B$51:$D$89,2)</f>
        <v>寺岡</v>
      </c>
      <c r="D21" s="783" t="str">
        <f t="shared" ref="D21" si="33">VLOOKUP(B21,$B$51:$D$89,3)</f>
        <v>拓大紅陵</v>
      </c>
      <c r="E21" s="145"/>
      <c r="F21" s="145">
        <v>7</v>
      </c>
      <c r="G21" s="145"/>
      <c r="H21" s="145"/>
      <c r="I21" s="333"/>
      <c r="J21" s="145"/>
      <c r="K21" s="616"/>
      <c r="L21" s="331">
        <v>0</v>
      </c>
      <c r="M21" s="331"/>
      <c r="N21" s="566">
        <v>3</v>
      </c>
      <c r="O21" s="522"/>
      <c r="P21" s="560"/>
      <c r="Q21" s="782">
        <v>20</v>
      </c>
      <c r="R21" s="782" t="str">
        <f t="shared" ref="R21" si="34">VLOOKUP(Q21,$B$51:$D$89,2)</f>
        <v>加藤</v>
      </c>
      <c r="S21" s="783" t="str">
        <f t="shared" ref="S21" si="35">VLOOKUP(Q21,$B$51:$D$89,3)</f>
        <v>敬愛学園</v>
      </c>
      <c r="T21" s="784">
        <v>29</v>
      </c>
      <c r="V21" s="48"/>
      <c r="W21" s="49"/>
      <c r="X21" s="50"/>
    </row>
    <row r="22" spans="1:24" s="35" customFormat="1" ht="17.100000000000001" customHeight="1" thickBot="1">
      <c r="A22" s="786"/>
      <c r="B22" s="782"/>
      <c r="C22" s="782"/>
      <c r="D22" s="783"/>
      <c r="E22" s="530"/>
      <c r="F22" s="531"/>
      <c r="G22" s="145">
        <v>8</v>
      </c>
      <c r="H22" s="145"/>
      <c r="I22" s="333"/>
      <c r="J22" s="145"/>
      <c r="K22" s="608"/>
      <c r="L22" s="331"/>
      <c r="M22" s="336"/>
      <c r="N22" s="453"/>
      <c r="O22" s="148">
        <v>3</v>
      </c>
      <c r="P22" s="148"/>
      <c r="Q22" s="782"/>
      <c r="R22" s="782"/>
      <c r="S22" s="783"/>
      <c r="T22" s="784"/>
      <c r="V22" s="48"/>
      <c r="W22" s="49"/>
      <c r="X22" s="50"/>
    </row>
    <row r="23" spans="1:24" s="35" customFormat="1" ht="17.100000000000001" customHeight="1" thickBot="1">
      <c r="A23" s="786">
        <v>11</v>
      </c>
      <c r="B23" s="782">
        <v>38</v>
      </c>
      <c r="C23" s="782" t="str">
        <f t="shared" ref="C23" si="36">VLOOKUP(B23,$B$51:$D$89,2)</f>
        <v>神崎</v>
      </c>
      <c r="D23" s="783" t="str">
        <f t="shared" ref="D23" si="37">VLOOKUP(B23,$B$51:$D$89,3)</f>
        <v>成田</v>
      </c>
      <c r="E23" s="385"/>
      <c r="F23" s="228"/>
      <c r="G23" s="556"/>
      <c r="H23" s="601"/>
      <c r="I23" s="333"/>
      <c r="J23" s="145"/>
      <c r="K23" s="543"/>
      <c r="L23" s="336"/>
      <c r="M23" s="336"/>
      <c r="N23" s="453"/>
      <c r="O23" s="148">
        <v>7</v>
      </c>
      <c r="P23" s="148"/>
      <c r="Q23" s="782">
        <v>24</v>
      </c>
      <c r="R23" s="782" t="str">
        <f t="shared" ref="R23" si="38">VLOOKUP(Q23,$B$51:$D$89,2)</f>
        <v>丘野</v>
      </c>
      <c r="S23" s="783" t="str">
        <f t="shared" ref="S23" si="39">VLOOKUP(Q23,$B$51:$D$89,3)</f>
        <v>柏日体</v>
      </c>
      <c r="T23" s="784">
        <v>30</v>
      </c>
      <c r="V23" s="48"/>
      <c r="W23" s="49"/>
      <c r="X23" s="50"/>
    </row>
    <row r="24" spans="1:24" s="35" customFormat="1" ht="17.100000000000001" customHeight="1" thickBot="1">
      <c r="A24" s="786"/>
      <c r="B24" s="782"/>
      <c r="C24" s="782"/>
      <c r="D24" s="783"/>
      <c r="E24" s="52"/>
      <c r="F24" s="52">
        <v>0</v>
      </c>
      <c r="G24" s="145"/>
      <c r="H24" s="601"/>
      <c r="I24" s="333"/>
      <c r="J24" s="145"/>
      <c r="K24" s="543"/>
      <c r="L24" s="336"/>
      <c r="M24" s="336"/>
      <c r="N24" s="453">
        <v>1</v>
      </c>
      <c r="O24" s="567"/>
      <c r="P24" s="568"/>
      <c r="Q24" s="782"/>
      <c r="R24" s="782"/>
      <c r="S24" s="783"/>
      <c r="T24" s="784"/>
      <c r="V24" s="48"/>
      <c r="W24" s="49"/>
      <c r="X24" s="50"/>
    </row>
    <row r="25" spans="1:24" s="35" customFormat="1" ht="17.100000000000001" customHeight="1" thickBot="1">
      <c r="A25" s="786">
        <v>12</v>
      </c>
      <c r="B25" s="782">
        <v>33</v>
      </c>
      <c r="C25" s="782" t="str">
        <f t="shared" ref="C25" si="40">VLOOKUP(B25,$B$51:$D$89,2)</f>
        <v>松田</v>
      </c>
      <c r="D25" s="783" t="str">
        <f t="shared" ref="D25" si="41">VLOOKUP(B25,$B$51:$D$89,3)</f>
        <v>佐原</v>
      </c>
      <c r="E25" s="227">
        <v>0</v>
      </c>
      <c r="F25" s="381"/>
      <c r="G25" s="145"/>
      <c r="H25" s="602">
        <v>1</v>
      </c>
      <c r="I25" s="333"/>
      <c r="J25" s="145"/>
      <c r="K25" s="543"/>
      <c r="L25" s="336"/>
      <c r="M25" s="392"/>
      <c r="N25" s="569"/>
      <c r="O25" s="453"/>
      <c r="P25" s="454"/>
      <c r="Q25" s="782">
        <v>13</v>
      </c>
      <c r="R25" s="782" t="str">
        <f t="shared" ref="R25" si="42">VLOOKUP(Q25,$B$51:$D$89,2)</f>
        <v>篠崎</v>
      </c>
      <c r="S25" s="783" t="str">
        <f t="shared" ref="S25" si="43">VLOOKUP(Q25,$B$51:$D$89,3)</f>
        <v>成東</v>
      </c>
      <c r="T25" s="784">
        <v>31</v>
      </c>
      <c r="V25" s="48"/>
      <c r="W25" s="49"/>
      <c r="X25" s="50"/>
    </row>
    <row r="26" spans="1:24" s="35" customFormat="1" ht="17.100000000000001" customHeight="1" thickBot="1">
      <c r="A26" s="786"/>
      <c r="B26" s="782"/>
      <c r="C26" s="782"/>
      <c r="D26" s="783"/>
      <c r="E26" s="390"/>
      <c r="F26" s="329">
        <v>0</v>
      </c>
      <c r="G26" s="333"/>
      <c r="H26" s="145"/>
      <c r="I26" s="603"/>
      <c r="J26" s="145"/>
      <c r="K26" s="543"/>
      <c r="L26" s="336"/>
      <c r="M26" s="392"/>
      <c r="N26" s="453"/>
      <c r="O26" s="573">
        <v>0</v>
      </c>
      <c r="P26" s="453"/>
      <c r="Q26" s="782"/>
      <c r="R26" s="782"/>
      <c r="S26" s="783"/>
      <c r="T26" s="784"/>
      <c r="V26" s="48"/>
      <c r="W26" s="49"/>
      <c r="X26" s="50"/>
    </row>
    <row r="27" spans="1:24" s="35" customFormat="1" ht="17.100000000000001" customHeight="1" thickBot="1">
      <c r="A27" s="786">
        <v>13</v>
      </c>
      <c r="B27" s="782">
        <v>14</v>
      </c>
      <c r="C27" s="782" t="str">
        <f t="shared" ref="C27" si="44">VLOOKUP(B27,$B$51:$D$89,2)</f>
        <v>作本</v>
      </c>
      <c r="D27" s="783" t="str">
        <f t="shared" ref="D27" si="45">VLOOKUP(B27,$B$51:$D$89,3)</f>
        <v>船橋東</v>
      </c>
      <c r="E27" s="526"/>
      <c r="F27" s="527"/>
      <c r="G27" s="333"/>
      <c r="H27" s="145"/>
      <c r="I27" s="603"/>
      <c r="J27" s="145"/>
      <c r="K27" s="543"/>
      <c r="L27" s="336"/>
      <c r="M27" s="392">
        <v>1</v>
      </c>
      <c r="N27" s="453"/>
      <c r="O27" s="453"/>
      <c r="P27" s="448">
        <v>1</v>
      </c>
      <c r="Q27" s="782">
        <v>34</v>
      </c>
      <c r="R27" s="782" t="str">
        <f t="shared" ref="R27" si="46">VLOOKUP(Q27,$B$51:$D$89,2)</f>
        <v>重岡</v>
      </c>
      <c r="S27" s="783" t="str">
        <f t="shared" ref="S27" si="47">VLOOKUP(Q27,$B$51:$D$89,3)</f>
        <v>市立銚子</v>
      </c>
      <c r="T27" s="784">
        <v>32</v>
      </c>
      <c r="V27" s="48"/>
      <c r="W27" s="49"/>
      <c r="X27" s="50"/>
    </row>
    <row r="28" spans="1:24" s="35" customFormat="1" ht="17.100000000000001" customHeight="1" thickBot="1">
      <c r="A28" s="786"/>
      <c r="B28" s="782"/>
      <c r="C28" s="782"/>
      <c r="D28" s="783"/>
      <c r="E28" s="145">
        <v>8</v>
      </c>
      <c r="F28" s="543"/>
      <c r="G28" s="555">
        <v>0</v>
      </c>
      <c r="H28" s="145"/>
      <c r="I28" s="603"/>
      <c r="J28" s="145"/>
      <c r="K28" s="543"/>
      <c r="L28" s="393"/>
      <c r="M28" s="549"/>
      <c r="N28" s="453"/>
      <c r="O28" s="453">
        <v>0</v>
      </c>
      <c r="P28" s="525"/>
      <c r="Q28" s="782"/>
      <c r="R28" s="782"/>
      <c r="S28" s="783"/>
      <c r="T28" s="784"/>
      <c r="V28" s="48"/>
      <c r="W28" s="49"/>
      <c r="X28" s="50"/>
    </row>
    <row r="29" spans="1:24" ht="17.100000000000001" customHeight="1" thickBot="1">
      <c r="A29" s="786">
        <v>14</v>
      </c>
      <c r="B29" s="782">
        <v>16</v>
      </c>
      <c r="C29" s="782" t="str">
        <f t="shared" ref="C29" si="48">VLOOKUP(B29,$B$51:$D$89,2)</f>
        <v>長谷川</v>
      </c>
      <c r="D29" s="783" t="str">
        <f t="shared" ref="D29" si="49">VLOOKUP(B29,$B$51:$D$89,3)</f>
        <v>秀明八千代</v>
      </c>
      <c r="E29" s="554"/>
      <c r="F29" s="540"/>
      <c r="G29" s="326"/>
      <c r="H29" s="145"/>
      <c r="I29" s="603"/>
      <c r="J29" s="145"/>
      <c r="K29" s="543"/>
      <c r="L29" s="393"/>
      <c r="M29" s="612"/>
      <c r="N29" s="600"/>
      <c r="O29" s="569"/>
      <c r="P29" s="453"/>
      <c r="Q29" s="782">
        <v>39</v>
      </c>
      <c r="R29" s="782" t="str">
        <f t="shared" ref="R29" si="50">VLOOKUP(Q29,$B$51:$D$89,2)</f>
        <v>高梨</v>
      </c>
      <c r="S29" s="783" t="str">
        <f t="shared" ref="S29" si="51">VLOOKUP(Q29,$B$51:$D$89,3)</f>
        <v>千葉黎明</v>
      </c>
      <c r="T29" s="784">
        <v>33</v>
      </c>
    </row>
    <row r="30" spans="1:24" ht="17.100000000000001" customHeight="1" thickBot="1">
      <c r="A30" s="786"/>
      <c r="B30" s="782"/>
      <c r="C30" s="782"/>
      <c r="D30" s="783"/>
      <c r="E30" s="381"/>
      <c r="F30" s="149">
        <v>0</v>
      </c>
      <c r="G30" s="145"/>
      <c r="H30" s="145"/>
      <c r="I30" s="604"/>
      <c r="J30" s="145"/>
      <c r="K30" s="543"/>
      <c r="L30" s="393"/>
      <c r="M30" s="331"/>
      <c r="N30" s="566">
        <v>6</v>
      </c>
      <c r="O30" s="570"/>
      <c r="P30" s="520">
        <v>0</v>
      </c>
      <c r="Q30" s="782"/>
      <c r="R30" s="782"/>
      <c r="S30" s="783"/>
      <c r="T30" s="784"/>
    </row>
    <row r="31" spans="1:24" ht="17.100000000000001" customHeight="1" thickBot="1">
      <c r="A31" s="786">
        <v>15</v>
      </c>
      <c r="B31" s="782">
        <v>21</v>
      </c>
      <c r="C31" s="782" t="str">
        <f t="shared" ref="C31" si="52">VLOOKUP(B31,$B$51:$D$89,2)</f>
        <v>佐藤</v>
      </c>
      <c r="D31" s="783" t="str">
        <f t="shared" ref="D31" si="53">VLOOKUP(B31,$B$51:$D$89,3)</f>
        <v>敬愛学園</v>
      </c>
      <c r="E31" s="329"/>
      <c r="F31" s="381">
        <v>1</v>
      </c>
      <c r="G31" s="145"/>
      <c r="H31" s="333"/>
      <c r="I31" s="145">
        <v>0</v>
      </c>
      <c r="J31" s="145"/>
      <c r="K31" s="543"/>
      <c r="L31" s="393"/>
      <c r="M31" s="331"/>
      <c r="N31" s="453"/>
      <c r="O31" s="571"/>
      <c r="P31" s="560"/>
      <c r="Q31" s="782">
        <v>4</v>
      </c>
      <c r="R31" s="782" t="str">
        <f t="shared" ref="R31" si="54">VLOOKUP(Q31,$B$51:$D$89,2)</f>
        <v>山口</v>
      </c>
      <c r="S31" s="783" t="str">
        <f t="shared" ref="S31" si="55">VLOOKUP(Q31,$B$51:$D$89,3)</f>
        <v>拓大紅陵</v>
      </c>
      <c r="T31" s="784">
        <v>34</v>
      </c>
    </row>
    <row r="32" spans="1:24" ht="17.100000000000001" customHeight="1" thickBot="1">
      <c r="A32" s="786"/>
      <c r="B32" s="782"/>
      <c r="C32" s="782"/>
      <c r="D32" s="783"/>
      <c r="E32" s="542"/>
      <c r="F32" s="524"/>
      <c r="G32" s="145"/>
      <c r="H32" s="382"/>
      <c r="I32" s="145"/>
      <c r="J32" s="145"/>
      <c r="K32" s="543"/>
      <c r="L32" s="393"/>
      <c r="M32" s="381"/>
      <c r="N32" s="453"/>
      <c r="O32" s="453">
        <v>8</v>
      </c>
      <c r="P32" s="453"/>
      <c r="Q32" s="782"/>
      <c r="R32" s="782"/>
      <c r="S32" s="783"/>
      <c r="T32" s="784"/>
    </row>
    <row r="33" spans="1:20" ht="17.100000000000001" customHeight="1" thickBot="1">
      <c r="A33" s="786">
        <v>16</v>
      </c>
      <c r="B33" s="782">
        <v>22</v>
      </c>
      <c r="C33" s="782" t="str">
        <f t="shared" ref="C33" si="56">VLOOKUP(B33,$B$51:$D$89,2)</f>
        <v>荒井</v>
      </c>
      <c r="D33" s="783" t="str">
        <f t="shared" ref="D33" si="57">VLOOKUP(B33,$B$51:$D$89,3)</f>
        <v>柏日体</v>
      </c>
      <c r="E33" s="145">
        <v>4</v>
      </c>
      <c r="F33" s="543"/>
      <c r="G33" s="145">
        <v>0</v>
      </c>
      <c r="H33" s="328"/>
      <c r="I33" s="145"/>
      <c r="J33" s="145"/>
      <c r="K33" s="145"/>
      <c r="L33" s="566">
        <v>4</v>
      </c>
      <c r="M33" s="329"/>
      <c r="N33" s="453"/>
      <c r="O33" s="453">
        <v>1</v>
      </c>
      <c r="P33" s="453"/>
      <c r="Q33" s="782">
        <v>15</v>
      </c>
      <c r="R33" s="782" t="str">
        <f t="shared" ref="R33" si="58">VLOOKUP(Q33,$B$51:$D$89,2)</f>
        <v>伊藤</v>
      </c>
      <c r="S33" s="783" t="str">
        <f t="shared" ref="S33" si="59">VLOOKUP(Q33,$B$51:$D$89,3)</f>
        <v>船橋東</v>
      </c>
      <c r="T33" s="784">
        <v>35</v>
      </c>
    </row>
    <row r="34" spans="1:20" ht="17.100000000000001" customHeight="1" thickBot="1">
      <c r="A34" s="786"/>
      <c r="B34" s="782"/>
      <c r="C34" s="782"/>
      <c r="D34" s="783"/>
      <c r="E34" s="528"/>
      <c r="F34" s="529"/>
      <c r="G34" s="532"/>
      <c r="H34" s="333"/>
      <c r="I34" s="145"/>
      <c r="J34" s="145"/>
      <c r="K34" s="145"/>
      <c r="L34" s="611"/>
      <c r="M34" s="331"/>
      <c r="N34" s="453"/>
      <c r="O34" s="525"/>
      <c r="P34" s="559"/>
      <c r="Q34" s="782"/>
      <c r="R34" s="782"/>
      <c r="S34" s="783"/>
      <c r="T34" s="784"/>
    </row>
    <row r="35" spans="1:20" ht="17.100000000000001" customHeight="1" thickBot="1">
      <c r="A35" s="786">
        <v>17</v>
      </c>
      <c r="B35" s="782">
        <v>27</v>
      </c>
      <c r="C35" s="782" t="str">
        <f t="shared" ref="C35" si="60">VLOOKUP(B35,$B$51:$D$89,2)</f>
        <v>小野</v>
      </c>
      <c r="D35" s="783" t="str">
        <f t="shared" ref="D35" si="61">VLOOKUP(B35,$B$51:$D$89,3)</f>
        <v>麗澤</v>
      </c>
      <c r="E35" s="388"/>
      <c r="F35" s="556">
        <v>1</v>
      </c>
      <c r="G35" s="333"/>
      <c r="H35" s="606"/>
      <c r="I35" s="145"/>
      <c r="J35" s="145"/>
      <c r="K35" s="145"/>
      <c r="L35" s="611"/>
      <c r="M35" s="442"/>
      <c r="N35" s="453">
        <v>0</v>
      </c>
      <c r="O35" s="574"/>
      <c r="P35" s="453">
        <v>0</v>
      </c>
      <c r="Q35" s="782">
        <v>17</v>
      </c>
      <c r="R35" s="782" t="str">
        <f t="shared" ref="R35" si="62">VLOOKUP(Q35,$B$51:$D$89,2)</f>
        <v>廣瀬</v>
      </c>
      <c r="S35" s="783" t="str">
        <f t="shared" ref="S35" si="63">VLOOKUP(Q35,$B$51:$D$89,3)</f>
        <v>千葉経済</v>
      </c>
      <c r="T35" s="784">
        <v>36</v>
      </c>
    </row>
    <row r="36" spans="1:20" ht="17.100000000000001" customHeight="1" thickBot="1">
      <c r="A36" s="786"/>
      <c r="B36" s="782"/>
      <c r="C36" s="782"/>
      <c r="D36" s="783"/>
      <c r="E36" s="224">
        <v>0</v>
      </c>
      <c r="F36" s="381"/>
      <c r="G36" s="145"/>
      <c r="H36" s="541">
        <v>0</v>
      </c>
      <c r="I36" s="145"/>
      <c r="J36" s="145"/>
      <c r="K36" s="145"/>
      <c r="L36" s="611"/>
      <c r="M36" s="392"/>
      <c r="N36" s="569"/>
      <c r="O36" s="575"/>
      <c r="P36" s="520"/>
      <c r="Q36" s="782"/>
      <c r="R36" s="782"/>
      <c r="S36" s="783"/>
      <c r="T36" s="784"/>
    </row>
    <row r="37" spans="1:20" ht="17.100000000000001" customHeight="1" thickBot="1">
      <c r="A37" s="786">
        <v>18</v>
      </c>
      <c r="B37" s="782">
        <v>10</v>
      </c>
      <c r="C37" s="782" t="str">
        <f t="shared" ref="C37" si="64">VLOOKUP(B37,$B$51:$D$89,2)</f>
        <v>市原</v>
      </c>
      <c r="D37" s="783" t="str">
        <f t="shared" ref="D37" si="65">VLOOKUP(B37,$B$51:$D$89,3)</f>
        <v>長生</v>
      </c>
      <c r="E37" s="225"/>
      <c r="F37" s="326">
        <v>0</v>
      </c>
      <c r="G37" s="381"/>
      <c r="H37" s="607"/>
      <c r="I37" s="149"/>
      <c r="J37" s="149"/>
      <c r="K37" s="145"/>
      <c r="L37" s="611"/>
      <c r="M37" s="392"/>
      <c r="N37" s="453"/>
      <c r="O37" s="566">
        <v>0</v>
      </c>
      <c r="P37" s="522"/>
      <c r="Q37" s="782">
        <v>37</v>
      </c>
      <c r="R37" s="782" t="str">
        <f t="shared" ref="R37" si="66">VLOOKUP(Q37,$B$51:$D$89,2)</f>
        <v>原</v>
      </c>
      <c r="S37" s="783" t="str">
        <f t="shared" ref="S37" si="67">VLOOKUP(Q37,$B$51:$D$89,3)</f>
        <v>成田</v>
      </c>
      <c r="T37" s="784">
        <v>37</v>
      </c>
    </row>
    <row r="38" spans="1:20" ht="17.100000000000001" customHeight="1" thickBot="1">
      <c r="A38" s="786"/>
      <c r="B38" s="782"/>
      <c r="C38" s="782"/>
      <c r="D38" s="783"/>
      <c r="E38" s="52"/>
      <c r="F38" s="229"/>
      <c r="G38" s="605">
        <v>1</v>
      </c>
      <c r="H38" s="601"/>
      <c r="I38" s="145"/>
      <c r="J38" s="145"/>
      <c r="K38" s="145"/>
      <c r="L38" s="443"/>
      <c r="M38" s="519">
        <v>1</v>
      </c>
      <c r="N38" s="448"/>
      <c r="O38" s="453"/>
      <c r="P38" s="453">
        <v>1</v>
      </c>
      <c r="Q38" s="782"/>
      <c r="R38" s="782"/>
      <c r="S38" s="783"/>
      <c r="T38" s="784"/>
    </row>
    <row r="39" spans="1:20" ht="17.100000000000001" customHeight="1" thickBot="1">
      <c r="A39" s="786">
        <v>19</v>
      </c>
      <c r="B39" s="782">
        <v>31</v>
      </c>
      <c r="C39" s="782" t="str">
        <f t="shared" ref="C39" si="68">VLOOKUP(B39,$B$51:$D$89,2)</f>
        <v>小川</v>
      </c>
      <c r="D39" s="783" t="str">
        <f t="shared" ref="D39" si="69">VLOOKUP(B39,$B$51:$D$89,3)</f>
        <v>成田北</v>
      </c>
      <c r="E39" s="557"/>
      <c r="F39" s="558"/>
      <c r="G39" s="541"/>
      <c r="H39" s="145"/>
      <c r="I39" s="145"/>
      <c r="J39" s="145"/>
      <c r="K39" s="145"/>
      <c r="L39" s="336"/>
      <c r="M39" s="608"/>
      <c r="N39" s="453"/>
      <c r="O39" s="454">
        <v>0</v>
      </c>
      <c r="P39" s="509"/>
      <c r="Q39" s="782">
        <v>26</v>
      </c>
      <c r="R39" s="782" t="str">
        <f t="shared" ref="R39" si="70">VLOOKUP(Q39,$B$51:$D$89,2)</f>
        <v>金沢</v>
      </c>
      <c r="S39" s="783" t="str">
        <f t="shared" ref="S39" si="71">VLOOKUP(Q39,$B$51:$D$89,3)</f>
        <v>西武台</v>
      </c>
      <c r="T39" s="784">
        <v>38</v>
      </c>
    </row>
    <row r="40" spans="1:20" ht="17.100000000000001" customHeight="1" thickBot="1">
      <c r="A40" s="786"/>
      <c r="B40" s="782"/>
      <c r="C40" s="782"/>
      <c r="D40" s="783"/>
      <c r="E40" s="381"/>
      <c r="F40" s="145">
        <v>5</v>
      </c>
      <c r="G40" s="145"/>
      <c r="H40" s="145"/>
      <c r="I40" s="145"/>
      <c r="J40" s="145"/>
      <c r="K40" s="145"/>
      <c r="L40" s="336"/>
      <c r="M40" s="608"/>
      <c r="N40" s="393"/>
      <c r="O40" s="329"/>
      <c r="P40" s="453"/>
      <c r="Q40" s="782"/>
      <c r="R40" s="782"/>
      <c r="S40" s="783"/>
      <c r="T40" s="784"/>
    </row>
    <row r="41" spans="1:20" ht="17.100000000000001" customHeight="1" thickBot="1">
      <c r="A41" s="786"/>
      <c r="B41" s="782"/>
      <c r="C41" s="782"/>
      <c r="D41" s="783"/>
      <c r="E41" s="329"/>
      <c r="F41" s="381"/>
      <c r="G41" s="145"/>
      <c r="H41" s="145"/>
      <c r="I41" s="145"/>
      <c r="J41" s="145"/>
      <c r="K41" s="145"/>
      <c r="L41" s="336"/>
      <c r="M41" s="336"/>
      <c r="N41" s="566">
        <v>8</v>
      </c>
      <c r="O41" s="522"/>
      <c r="P41" s="560"/>
      <c r="Q41" s="782">
        <v>29</v>
      </c>
      <c r="R41" s="782" t="str">
        <f t="shared" ref="R41" si="72">VLOOKUP(Q41,$B$51:$D$89,2)</f>
        <v>内田</v>
      </c>
      <c r="S41" s="783" t="str">
        <f t="shared" ref="S41" si="73">VLOOKUP(Q41,$B$51:$D$89,3)</f>
        <v>麗澤</v>
      </c>
      <c r="T41" s="784">
        <v>39</v>
      </c>
    </row>
    <row r="42" spans="1:20" ht="17.100000000000001" customHeight="1">
      <c r="A42" s="786"/>
      <c r="B42" s="782"/>
      <c r="C42" s="782"/>
      <c r="D42" s="783"/>
      <c r="E42" s="149"/>
      <c r="F42" s="326"/>
      <c r="G42" s="145"/>
      <c r="H42" s="145"/>
      <c r="I42" s="145"/>
      <c r="J42" s="145"/>
      <c r="K42" s="145"/>
      <c r="L42" s="336"/>
      <c r="M42" s="336"/>
      <c r="N42" s="148"/>
      <c r="O42" s="336">
        <v>8</v>
      </c>
      <c r="P42" s="147"/>
      <c r="Q42" s="782"/>
      <c r="R42" s="782"/>
      <c r="S42" s="783"/>
      <c r="T42" s="784"/>
    </row>
    <row r="43" spans="1:20" ht="17.100000000000001" customHeight="1">
      <c r="A43" s="786"/>
      <c r="B43" s="782"/>
      <c r="C43" s="782"/>
      <c r="D43" s="783"/>
      <c r="E43" s="52"/>
      <c r="F43" s="63"/>
      <c r="G43" s="149"/>
      <c r="H43" s="145"/>
      <c r="I43" s="145"/>
      <c r="J43" s="145"/>
      <c r="K43" s="145"/>
      <c r="L43" s="336"/>
      <c r="M43" s="336"/>
      <c r="N43" s="336"/>
      <c r="O43" s="336"/>
      <c r="P43" s="336"/>
      <c r="Q43" s="782"/>
      <c r="R43" s="782"/>
      <c r="S43" s="783"/>
      <c r="T43" s="784"/>
    </row>
    <row r="44" spans="1:20" ht="17.100000000000001" customHeight="1">
      <c r="A44" s="786"/>
      <c r="B44" s="782"/>
      <c r="C44" s="782"/>
      <c r="D44" s="783"/>
      <c r="E44" s="52"/>
      <c r="F44" s="145"/>
      <c r="G44" s="145"/>
      <c r="H44" s="145"/>
      <c r="I44" s="145"/>
      <c r="J44" s="145"/>
      <c r="K44" s="145"/>
      <c r="L44" s="146"/>
      <c r="M44" s="146"/>
      <c r="N44" s="146"/>
      <c r="O44" s="148"/>
      <c r="P44" s="148"/>
      <c r="Q44" s="782"/>
      <c r="R44" s="782"/>
      <c r="S44" s="783"/>
      <c r="T44" s="784"/>
    </row>
    <row r="45" spans="1:20" ht="17.100000000000001" customHeight="1">
      <c r="A45" s="786"/>
      <c r="B45" s="782"/>
      <c r="C45" s="782"/>
      <c r="D45" s="783"/>
      <c r="E45" s="145"/>
      <c r="F45" s="145"/>
      <c r="G45" s="145"/>
      <c r="H45" s="145"/>
      <c r="I45" s="145"/>
      <c r="J45" s="145"/>
      <c r="K45" s="145"/>
      <c r="L45" s="146"/>
      <c r="M45" s="146"/>
      <c r="N45" s="146"/>
      <c r="O45" s="148"/>
      <c r="P45" s="148"/>
      <c r="Q45" s="782"/>
      <c r="R45" s="782"/>
      <c r="S45" s="783"/>
      <c r="T45" s="784"/>
    </row>
    <row r="46" spans="1:20" ht="17.100000000000001" customHeight="1">
      <c r="A46" s="786"/>
      <c r="B46" s="782"/>
      <c r="C46" s="782"/>
      <c r="D46" s="783"/>
      <c r="E46" s="125"/>
      <c r="F46" s="145"/>
      <c r="G46" s="241"/>
      <c r="H46" s="242"/>
      <c r="I46" s="242"/>
      <c r="J46" s="789"/>
      <c r="K46" s="774"/>
      <c r="L46" s="774"/>
      <c r="M46" s="774"/>
      <c r="N46" s="774"/>
      <c r="O46" s="774"/>
      <c r="P46" s="774"/>
      <c r="Q46" s="782"/>
      <c r="R46" s="782"/>
      <c r="S46" s="783"/>
      <c r="T46" s="784"/>
    </row>
    <row r="47" spans="1:20" ht="16.5" customHeight="1">
      <c r="A47" s="786"/>
      <c r="B47" s="782"/>
      <c r="C47" s="782"/>
      <c r="D47" s="783"/>
      <c r="E47" s="125"/>
      <c r="F47" s="63"/>
      <c r="G47" s="241"/>
      <c r="H47" s="230"/>
      <c r="I47" s="230"/>
      <c r="J47" s="774"/>
      <c r="K47" s="774"/>
      <c r="L47" s="774"/>
      <c r="M47" s="774"/>
      <c r="N47" s="774"/>
      <c r="O47" s="774"/>
      <c r="P47" s="774"/>
      <c r="Q47" s="782"/>
      <c r="R47" s="782"/>
      <c r="S47" s="783"/>
      <c r="T47" s="784"/>
    </row>
    <row r="48" spans="1:20" ht="16.5" customHeight="1">
      <c r="A48" s="786"/>
      <c r="B48" s="782"/>
      <c r="C48" s="782"/>
      <c r="D48" s="783"/>
      <c r="E48" s="125"/>
      <c r="F48" s="63"/>
      <c r="G48" s="241"/>
      <c r="H48" s="230"/>
      <c r="I48" s="230"/>
      <c r="J48" s="230"/>
      <c r="K48" s="230"/>
      <c r="L48" s="242"/>
      <c r="M48" s="242"/>
      <c r="N48" s="241"/>
      <c r="O48" s="241"/>
      <c r="P48" s="125"/>
      <c r="Q48" s="782"/>
      <c r="R48" s="782"/>
      <c r="S48" s="783"/>
      <c r="T48" s="784"/>
    </row>
    <row r="49" spans="1:27" ht="23.1" customHeight="1">
      <c r="A49" s="52"/>
      <c r="B49" s="52"/>
      <c r="C49" s="63"/>
      <c r="D49" s="98"/>
      <c r="E49" s="788"/>
      <c r="F49" s="788"/>
      <c r="G49" s="788"/>
      <c r="H49" s="788"/>
      <c r="I49" s="788"/>
      <c r="J49" s="788"/>
      <c r="K49" s="788"/>
      <c r="L49" s="788"/>
      <c r="M49" s="788"/>
      <c r="N49" s="788"/>
      <c r="O49" s="788"/>
      <c r="P49" s="788"/>
      <c r="Q49" s="16"/>
      <c r="R49" s="37"/>
      <c r="S49" s="143"/>
      <c r="T49" s="16"/>
    </row>
    <row r="50" spans="1:27" ht="23.1" customHeight="1">
      <c r="A50" s="787" t="s">
        <v>38</v>
      </c>
      <c r="B50" s="775"/>
      <c r="C50" s="775"/>
      <c r="D50" s="775"/>
      <c r="F50" s="26"/>
      <c r="H50" s="30"/>
      <c r="I50" s="30"/>
      <c r="J50" s="30"/>
      <c r="S50" s="216"/>
      <c r="T50" s="219"/>
      <c r="U50" s="217"/>
      <c r="V50" s="33"/>
      <c r="W50" s="33"/>
      <c r="X50" s="33"/>
    </row>
    <row r="51" spans="1:27" ht="17.25" customHeight="1">
      <c r="A51" s="52"/>
      <c r="B51" s="394">
        <v>1</v>
      </c>
      <c r="C51" s="375" t="s">
        <v>400</v>
      </c>
      <c r="D51" s="430" t="s">
        <v>401</v>
      </c>
      <c r="E51" s="241"/>
      <c r="F51" s="16"/>
      <c r="G51" s="16"/>
      <c r="H51" s="30"/>
      <c r="I51" s="30"/>
      <c r="J51" s="30"/>
      <c r="S51" s="216"/>
      <c r="T51" s="219"/>
      <c r="U51" s="33"/>
      <c r="V51" s="33"/>
      <c r="W51" s="33"/>
      <c r="X51" s="33"/>
    </row>
    <row r="52" spans="1:27">
      <c r="A52" s="52"/>
      <c r="B52" s="394">
        <v>2</v>
      </c>
      <c r="C52" s="133" t="s">
        <v>612</v>
      </c>
      <c r="D52" s="430" t="s">
        <v>401</v>
      </c>
      <c r="E52" s="241"/>
      <c r="F52" s="16"/>
      <c r="G52" s="16"/>
      <c r="H52" s="30"/>
      <c r="I52" s="30"/>
      <c r="J52" s="30"/>
      <c r="S52" s="216"/>
      <c r="T52" s="219"/>
      <c r="U52" s="33"/>
      <c r="V52" s="33"/>
      <c r="W52" s="33"/>
      <c r="X52" s="33"/>
    </row>
    <row r="53" spans="1:27">
      <c r="A53" s="52"/>
      <c r="B53" s="394">
        <v>3</v>
      </c>
      <c r="C53" s="133" t="s">
        <v>501</v>
      </c>
      <c r="D53" s="430" t="s">
        <v>401</v>
      </c>
      <c r="E53" s="241" t="s">
        <v>502</v>
      </c>
      <c r="F53" s="16"/>
      <c r="G53" s="16"/>
      <c r="H53" s="30"/>
      <c r="I53" s="30"/>
      <c r="J53" s="30"/>
      <c r="K53" s="58"/>
      <c r="N53" s="18"/>
      <c r="O53" s="74"/>
      <c r="Q53" s="18"/>
      <c r="R53" s="26"/>
      <c r="S53" s="108"/>
      <c r="T53" s="33"/>
      <c r="U53" s="33"/>
      <c r="V53" s="33"/>
      <c r="W53" s="25"/>
      <c r="X53" s="25"/>
    </row>
    <row r="54" spans="1:27">
      <c r="A54" s="52"/>
      <c r="B54" s="394">
        <v>4</v>
      </c>
      <c r="C54" s="133" t="s">
        <v>402</v>
      </c>
      <c r="D54" s="430" t="s">
        <v>401</v>
      </c>
      <c r="E54" s="241" t="s">
        <v>503</v>
      </c>
      <c r="F54" s="16"/>
      <c r="G54" s="16"/>
      <c r="H54" s="30"/>
      <c r="I54" s="30"/>
      <c r="J54" s="30"/>
      <c r="K54" s="58"/>
      <c r="N54" s="18"/>
      <c r="O54" s="74"/>
      <c r="Q54" s="18"/>
      <c r="R54" s="26"/>
      <c r="S54" s="108"/>
      <c r="T54" s="108"/>
      <c r="U54" s="33"/>
      <c r="V54" s="33"/>
      <c r="W54" s="26"/>
      <c r="X54" s="26"/>
    </row>
    <row r="55" spans="1:27">
      <c r="A55" s="52"/>
      <c r="B55" s="394">
        <v>5</v>
      </c>
      <c r="C55" s="133" t="s">
        <v>492</v>
      </c>
      <c r="D55" s="430" t="s">
        <v>401</v>
      </c>
      <c r="E55" s="241" t="s">
        <v>504</v>
      </c>
      <c r="F55" s="16"/>
      <c r="G55" s="16"/>
      <c r="H55" s="30"/>
      <c r="I55" s="30"/>
      <c r="J55" s="30"/>
      <c r="K55" s="58"/>
      <c r="N55" s="18"/>
      <c r="O55" s="74"/>
      <c r="Q55" s="18"/>
      <c r="R55" s="26"/>
      <c r="S55" s="108"/>
      <c r="T55" s="108"/>
      <c r="U55" s="33"/>
      <c r="V55" s="33"/>
      <c r="W55" s="33"/>
      <c r="X55" s="26"/>
      <c r="Y55" s="33"/>
    </row>
    <row r="56" spans="1:27">
      <c r="A56" s="52"/>
      <c r="B56" s="394">
        <v>6</v>
      </c>
      <c r="C56" s="133" t="s">
        <v>439</v>
      </c>
      <c r="D56" s="430" t="s">
        <v>401</v>
      </c>
      <c r="E56" s="395" t="s">
        <v>472</v>
      </c>
      <c r="F56" s="16"/>
      <c r="G56" s="16"/>
      <c r="H56" s="30"/>
      <c r="I56" s="30"/>
      <c r="J56" s="30"/>
      <c r="K56" s="58"/>
      <c r="N56" s="18"/>
      <c r="O56" s="74"/>
      <c r="Q56" s="18"/>
      <c r="R56" s="26"/>
      <c r="S56" s="108"/>
      <c r="T56" s="33"/>
      <c r="U56" s="33"/>
      <c r="V56" s="33"/>
      <c r="W56" s="33"/>
      <c r="X56" s="33"/>
      <c r="Y56" s="33"/>
    </row>
    <row r="57" spans="1:27">
      <c r="A57" s="52"/>
      <c r="B57" s="394">
        <v>7</v>
      </c>
      <c r="C57" s="133" t="s">
        <v>505</v>
      </c>
      <c r="D57" s="430" t="s">
        <v>506</v>
      </c>
      <c r="E57" s="241"/>
      <c r="F57" s="16"/>
      <c r="G57" s="16"/>
      <c r="H57" s="30"/>
      <c r="I57" s="30"/>
      <c r="J57" s="30"/>
      <c r="K57" s="58"/>
      <c r="N57" s="18"/>
      <c r="O57" s="74"/>
      <c r="Q57" s="18"/>
      <c r="R57" s="26"/>
      <c r="S57" s="108"/>
      <c r="T57" s="108"/>
      <c r="U57" s="33"/>
      <c r="V57" s="33"/>
      <c r="W57" s="33"/>
      <c r="X57" s="33"/>
      <c r="Y57" s="33"/>
    </row>
    <row r="58" spans="1:27">
      <c r="A58" s="52"/>
      <c r="B58" s="394">
        <v>8</v>
      </c>
      <c r="C58" s="133" t="s">
        <v>507</v>
      </c>
      <c r="D58" s="430" t="s">
        <v>506</v>
      </c>
      <c r="E58" s="241"/>
      <c r="F58" s="16"/>
      <c r="G58" s="16"/>
      <c r="H58" s="30"/>
      <c r="I58" s="30"/>
      <c r="J58" s="30"/>
      <c r="K58" s="58"/>
      <c r="N58" s="18"/>
      <c r="O58" s="74"/>
      <c r="Q58" s="18"/>
      <c r="R58" s="26"/>
      <c r="S58" s="108"/>
      <c r="T58" s="108"/>
      <c r="U58" s="33"/>
      <c r="V58" s="33"/>
      <c r="W58" s="33"/>
      <c r="X58" s="33"/>
      <c r="Y58" s="33"/>
    </row>
    <row r="59" spans="1:27">
      <c r="A59" s="52"/>
      <c r="B59" s="394">
        <v>9</v>
      </c>
      <c r="C59" s="133" t="s">
        <v>508</v>
      </c>
      <c r="D59" s="430" t="s">
        <v>410</v>
      </c>
      <c r="E59" s="241"/>
      <c r="F59" s="16"/>
      <c r="G59" s="16"/>
      <c r="H59" s="30"/>
      <c r="I59" s="30"/>
      <c r="J59" s="30"/>
      <c r="K59" s="58"/>
      <c r="N59" s="18"/>
      <c r="O59" s="74"/>
      <c r="Q59" s="18"/>
      <c r="R59" s="26"/>
      <c r="S59" s="25"/>
      <c r="T59" s="25"/>
      <c r="U59" s="25"/>
      <c r="W59" s="25"/>
      <c r="X59" s="33"/>
      <c r="Y59" s="25"/>
    </row>
    <row r="60" spans="1:27">
      <c r="A60" s="52"/>
      <c r="B60" s="394">
        <v>10</v>
      </c>
      <c r="C60" s="133" t="s">
        <v>509</v>
      </c>
      <c r="D60" s="430" t="s">
        <v>410</v>
      </c>
      <c r="E60" s="241"/>
      <c r="F60" s="16"/>
      <c r="G60" s="16"/>
      <c r="H60" s="30"/>
      <c r="I60" s="30"/>
      <c r="J60" s="30"/>
      <c r="K60" s="58"/>
      <c r="N60" s="18"/>
      <c r="O60" s="74"/>
      <c r="Q60" s="18"/>
      <c r="R60" s="26"/>
      <c r="S60" s="26"/>
      <c r="V60" s="26"/>
      <c r="W60" s="26"/>
      <c r="X60" s="33"/>
    </row>
    <row r="61" spans="1:27">
      <c r="A61" s="52"/>
      <c r="B61" s="394">
        <v>11</v>
      </c>
      <c r="C61" s="133" t="s">
        <v>411</v>
      </c>
      <c r="D61" s="430" t="s">
        <v>412</v>
      </c>
      <c r="E61" s="241"/>
      <c r="F61" s="16"/>
      <c r="G61" s="16"/>
      <c r="H61" s="30"/>
      <c r="I61" s="30"/>
      <c r="J61" s="30"/>
      <c r="K61" s="25"/>
      <c r="L61" s="25"/>
      <c r="N61" s="18"/>
      <c r="O61" s="74"/>
      <c r="Q61" s="18"/>
      <c r="R61" s="26"/>
      <c r="S61" s="26"/>
      <c r="V61" s="26"/>
      <c r="W61" s="108"/>
      <c r="X61" s="33"/>
      <c r="Y61" s="208"/>
      <c r="Z61" s="33"/>
      <c r="AA61" s="33"/>
    </row>
    <row r="62" spans="1:27">
      <c r="A62" s="52"/>
      <c r="B62" s="394">
        <v>12</v>
      </c>
      <c r="C62" s="133" t="s">
        <v>468</v>
      </c>
      <c r="D62" s="430" t="s">
        <v>412</v>
      </c>
      <c r="E62" s="241"/>
      <c r="F62" s="16"/>
      <c r="G62" s="16"/>
      <c r="H62" s="30"/>
      <c r="I62" s="30"/>
      <c r="J62" s="30"/>
      <c r="K62" s="25"/>
      <c r="L62" s="25"/>
      <c r="N62" s="18"/>
      <c r="O62" s="74"/>
      <c r="Q62" s="18"/>
      <c r="R62" s="26"/>
      <c r="S62" s="26"/>
      <c r="V62" s="26"/>
      <c r="W62" s="108"/>
      <c r="X62" s="33"/>
      <c r="Y62" s="33"/>
      <c r="Z62" s="33"/>
      <c r="AA62" s="33"/>
    </row>
    <row r="63" spans="1:27">
      <c r="A63" s="52"/>
      <c r="B63" s="394">
        <v>13</v>
      </c>
      <c r="C63" s="133" t="s">
        <v>413</v>
      </c>
      <c r="D63" s="430" t="s">
        <v>414</v>
      </c>
      <c r="E63" s="241"/>
      <c r="F63" s="16"/>
      <c r="G63" s="16"/>
      <c r="H63" s="30"/>
      <c r="I63" s="30"/>
      <c r="J63" s="30"/>
      <c r="K63" s="25"/>
      <c r="L63" s="25"/>
      <c r="N63" s="18"/>
      <c r="O63" s="74"/>
      <c r="Q63" s="18"/>
      <c r="R63" s="26"/>
      <c r="S63" s="26"/>
      <c r="V63" s="26"/>
      <c r="W63" s="108"/>
      <c r="X63" s="33"/>
      <c r="Y63" s="33"/>
      <c r="Z63" s="33"/>
      <c r="AA63" s="33"/>
    </row>
    <row r="64" spans="1:27">
      <c r="A64" s="52"/>
      <c r="B64" s="394">
        <v>14</v>
      </c>
      <c r="C64" s="133" t="s">
        <v>419</v>
      </c>
      <c r="D64" s="430" t="s">
        <v>418</v>
      </c>
      <c r="E64" s="16"/>
      <c r="F64" s="16"/>
      <c r="G64" s="16"/>
      <c r="H64" s="30"/>
      <c r="I64" s="30"/>
      <c r="J64" s="30"/>
      <c r="K64" s="25"/>
      <c r="L64" s="25"/>
      <c r="N64" s="18"/>
      <c r="O64" s="74"/>
      <c r="Q64" s="18"/>
      <c r="R64" s="26"/>
      <c r="S64" s="26"/>
      <c r="V64" s="26"/>
      <c r="W64" s="108"/>
      <c r="X64" s="33"/>
      <c r="Y64" s="33"/>
      <c r="Z64" s="33"/>
      <c r="AA64" s="33"/>
    </row>
    <row r="65" spans="1:27">
      <c r="A65" s="52"/>
      <c r="B65" s="394">
        <v>15</v>
      </c>
      <c r="C65" s="133" t="s">
        <v>493</v>
      </c>
      <c r="D65" s="430" t="s">
        <v>418</v>
      </c>
      <c r="E65" s="16"/>
      <c r="F65" s="16"/>
      <c r="G65" s="16"/>
      <c r="H65" s="30"/>
      <c r="I65" s="30"/>
      <c r="J65" s="30"/>
      <c r="K65" s="25"/>
      <c r="L65" s="25"/>
      <c r="N65" s="18"/>
      <c r="O65" s="74"/>
      <c r="Q65" s="18"/>
      <c r="R65" s="26"/>
      <c r="S65" s="26"/>
      <c r="V65" s="26"/>
      <c r="W65" s="206"/>
      <c r="X65" s="26"/>
      <c r="Y65" s="33"/>
      <c r="Z65" s="33"/>
      <c r="AA65" s="33"/>
    </row>
    <row r="66" spans="1:27">
      <c r="A66" s="52"/>
      <c r="B66" s="394">
        <v>16</v>
      </c>
      <c r="C66" s="133" t="s">
        <v>420</v>
      </c>
      <c r="D66" s="430" t="s">
        <v>421</v>
      </c>
      <c r="E66" s="16"/>
      <c r="F66" s="16"/>
      <c r="G66" s="16"/>
      <c r="H66" s="30"/>
      <c r="I66" s="30"/>
      <c r="J66" s="30"/>
      <c r="K66" s="25"/>
      <c r="L66" s="25"/>
      <c r="N66" s="18"/>
      <c r="O66" s="74"/>
      <c r="Q66" s="18"/>
      <c r="R66" s="26"/>
      <c r="S66" s="26"/>
      <c r="V66" s="26"/>
      <c r="W66" s="207"/>
      <c r="X66" s="26"/>
      <c r="Y66" s="33"/>
      <c r="Z66" s="33"/>
      <c r="AA66" s="33"/>
    </row>
    <row r="67" spans="1:27">
      <c r="A67" s="52"/>
      <c r="B67" s="394">
        <v>17</v>
      </c>
      <c r="C67" s="133" t="s">
        <v>510</v>
      </c>
      <c r="D67" s="430" t="s">
        <v>477</v>
      </c>
      <c r="E67" s="16"/>
      <c r="F67" s="16"/>
      <c r="G67" s="16"/>
      <c r="H67" s="30"/>
      <c r="I67" s="30"/>
      <c r="J67" s="30"/>
      <c r="K67" s="58"/>
      <c r="L67" s="25"/>
      <c r="N67" s="18"/>
      <c r="O67" s="74"/>
      <c r="Q67" s="18"/>
      <c r="R67" s="26"/>
      <c r="S67" s="26"/>
      <c r="V67" s="26"/>
      <c r="W67" s="207"/>
      <c r="X67" s="26"/>
      <c r="Y67" s="33"/>
      <c r="Z67" s="33"/>
      <c r="AA67" s="33"/>
    </row>
    <row r="68" spans="1:27">
      <c r="A68" s="52"/>
      <c r="B68" s="394">
        <v>18</v>
      </c>
      <c r="C68" s="133" t="s">
        <v>465</v>
      </c>
      <c r="D68" s="430" t="s">
        <v>477</v>
      </c>
      <c r="E68" s="16"/>
      <c r="F68" s="16"/>
      <c r="G68" s="16"/>
      <c r="H68" s="30"/>
      <c r="I68" s="30"/>
      <c r="J68" s="30"/>
      <c r="K68" s="25"/>
      <c r="L68" s="25"/>
      <c r="N68" s="18"/>
      <c r="O68" s="74"/>
      <c r="Q68" s="18"/>
      <c r="R68" s="26"/>
      <c r="S68" s="26"/>
      <c r="V68" s="26"/>
      <c r="W68" s="207"/>
      <c r="X68" s="26"/>
      <c r="Y68" s="33"/>
      <c r="Z68" s="33"/>
      <c r="AA68" s="33"/>
    </row>
    <row r="69" spans="1:27">
      <c r="A69" s="52"/>
      <c r="B69" s="394">
        <v>19</v>
      </c>
      <c r="C69" s="133" t="s">
        <v>424</v>
      </c>
      <c r="D69" s="430" t="s">
        <v>425</v>
      </c>
      <c r="E69" s="16"/>
      <c r="F69" s="16"/>
      <c r="G69" s="16"/>
      <c r="H69" s="30"/>
      <c r="I69" s="30"/>
      <c r="J69" s="30"/>
      <c r="K69" s="25"/>
      <c r="L69" s="25"/>
      <c r="N69" s="18"/>
      <c r="O69" s="74"/>
      <c r="Q69" s="18"/>
      <c r="R69" s="26"/>
      <c r="S69" s="26"/>
      <c r="V69" s="26"/>
      <c r="W69" s="207"/>
      <c r="X69" s="26"/>
      <c r="Y69" s="33"/>
      <c r="Z69" s="33"/>
      <c r="AA69" s="33"/>
    </row>
    <row r="70" spans="1:27">
      <c r="A70" s="52"/>
      <c r="B70" s="394">
        <v>20</v>
      </c>
      <c r="C70" s="133" t="s">
        <v>511</v>
      </c>
      <c r="D70" s="430" t="s">
        <v>425</v>
      </c>
      <c r="E70" s="16" t="s">
        <v>502</v>
      </c>
      <c r="F70" s="16"/>
      <c r="G70" s="16"/>
      <c r="H70" s="30"/>
      <c r="I70" s="30"/>
      <c r="J70" s="30"/>
      <c r="K70" s="25"/>
      <c r="L70" s="25"/>
      <c r="N70" s="18"/>
      <c r="O70" s="74"/>
      <c r="Q70" s="18"/>
      <c r="R70" s="26"/>
      <c r="S70" s="26"/>
      <c r="V70" s="26"/>
      <c r="W70" s="26"/>
      <c r="X70" s="26"/>
    </row>
    <row r="71" spans="1:27">
      <c r="A71" s="52"/>
      <c r="B71" s="394">
        <v>21</v>
      </c>
      <c r="C71" s="133" t="s">
        <v>426</v>
      </c>
      <c r="D71" s="430" t="s">
        <v>425</v>
      </c>
      <c r="E71" s="16" t="s">
        <v>503</v>
      </c>
      <c r="F71" s="16"/>
      <c r="G71" s="16"/>
      <c r="H71" s="30"/>
      <c r="I71" s="30"/>
      <c r="J71" s="30"/>
      <c r="K71" s="25"/>
      <c r="L71" s="25"/>
      <c r="N71" s="18"/>
      <c r="O71" s="74"/>
      <c r="Q71" s="18"/>
      <c r="R71" s="26"/>
      <c r="S71" s="26"/>
      <c r="V71" s="26"/>
      <c r="W71" s="26"/>
      <c r="X71" s="26"/>
    </row>
    <row r="72" spans="1:27">
      <c r="A72" s="52"/>
      <c r="B72" s="394">
        <v>22</v>
      </c>
      <c r="C72" s="133" t="s">
        <v>427</v>
      </c>
      <c r="D72" s="430" t="s">
        <v>428</v>
      </c>
      <c r="E72" s="16"/>
      <c r="F72" s="16"/>
      <c r="G72" s="16"/>
      <c r="H72" s="30"/>
      <c r="I72" s="30"/>
      <c r="J72" s="30"/>
      <c r="K72" s="25"/>
      <c r="L72" s="25"/>
      <c r="N72" s="18"/>
      <c r="O72" s="74"/>
      <c r="Q72" s="18"/>
      <c r="R72" s="26"/>
      <c r="S72" s="26"/>
      <c r="V72" s="26"/>
      <c r="W72" s="26"/>
      <c r="X72" s="26"/>
    </row>
    <row r="73" spans="1:27">
      <c r="A73" s="52"/>
      <c r="B73" s="394">
        <v>23</v>
      </c>
      <c r="C73" s="133" t="s">
        <v>512</v>
      </c>
      <c r="D73" s="430" t="s">
        <v>428</v>
      </c>
      <c r="E73" s="16"/>
      <c r="F73" s="16"/>
      <c r="G73" s="16"/>
      <c r="H73" s="30"/>
      <c r="I73" s="30"/>
      <c r="J73" s="30"/>
      <c r="K73" s="25"/>
      <c r="L73" s="25"/>
      <c r="N73" s="18"/>
      <c r="O73" s="74"/>
      <c r="Q73" s="18"/>
      <c r="R73" s="26"/>
      <c r="S73" s="26"/>
      <c r="V73" s="26"/>
      <c r="W73" s="26"/>
      <c r="X73" s="26"/>
    </row>
    <row r="74" spans="1:27">
      <c r="A74" s="52"/>
      <c r="B74" s="394">
        <v>24</v>
      </c>
      <c r="C74" s="133" t="s">
        <v>513</v>
      </c>
      <c r="D74" s="430" t="s">
        <v>428</v>
      </c>
      <c r="E74" s="16" t="s">
        <v>502</v>
      </c>
      <c r="F74" s="16"/>
      <c r="G74" s="16"/>
      <c r="H74" s="30"/>
      <c r="I74" s="30"/>
      <c r="J74" s="30"/>
      <c r="K74" s="25"/>
      <c r="L74" s="25"/>
      <c r="N74" s="18"/>
      <c r="O74" s="74"/>
      <c r="Q74" s="18"/>
      <c r="R74" s="26"/>
      <c r="S74" s="26"/>
      <c r="V74" s="26"/>
      <c r="W74" s="26"/>
      <c r="X74" s="26"/>
    </row>
    <row r="75" spans="1:27">
      <c r="A75" s="52"/>
      <c r="B75" s="394">
        <v>25</v>
      </c>
      <c r="C75" s="133" t="s">
        <v>514</v>
      </c>
      <c r="D75" s="430" t="s">
        <v>485</v>
      </c>
      <c r="E75" s="16"/>
      <c r="F75" s="16"/>
      <c r="G75" s="16"/>
      <c r="H75" s="30"/>
      <c r="I75" s="30"/>
      <c r="J75" s="30"/>
      <c r="K75" s="25"/>
      <c r="L75" s="25"/>
      <c r="N75" s="18"/>
      <c r="O75" s="74"/>
      <c r="Q75" s="18"/>
      <c r="R75" s="26"/>
      <c r="S75" s="26"/>
      <c r="V75" s="26"/>
      <c r="W75" s="26"/>
      <c r="X75" s="26"/>
    </row>
    <row r="76" spans="1:27">
      <c r="A76" s="52"/>
      <c r="B76" s="394">
        <v>26</v>
      </c>
      <c r="C76" s="133" t="s">
        <v>515</v>
      </c>
      <c r="D76" s="430" t="s">
        <v>485</v>
      </c>
      <c r="E76" s="16"/>
      <c r="F76" s="16"/>
      <c r="G76" s="16"/>
      <c r="H76" s="30"/>
      <c r="I76" s="30"/>
      <c r="J76" s="30"/>
      <c r="K76" s="25"/>
      <c r="L76" s="25"/>
      <c r="N76" s="18"/>
      <c r="O76" s="74"/>
      <c r="Q76" s="18"/>
      <c r="R76" s="26"/>
      <c r="S76" s="26"/>
      <c r="V76" s="26"/>
      <c r="W76" s="26"/>
      <c r="X76" s="26"/>
    </row>
    <row r="77" spans="1:27">
      <c r="A77" s="52"/>
      <c r="B77" s="394">
        <v>27</v>
      </c>
      <c r="C77" s="133" t="s">
        <v>516</v>
      </c>
      <c r="D77" s="430" t="s">
        <v>431</v>
      </c>
      <c r="E77" s="16"/>
      <c r="F77" s="16"/>
      <c r="G77" s="16"/>
      <c r="H77" s="30"/>
      <c r="I77" s="30"/>
      <c r="J77" s="30"/>
      <c r="K77" s="25"/>
      <c r="L77" s="25"/>
      <c r="N77" s="18"/>
      <c r="O77" s="74"/>
      <c r="Q77" s="18"/>
      <c r="R77" s="26"/>
      <c r="S77" s="26"/>
      <c r="V77" s="26"/>
      <c r="W77" s="26"/>
      <c r="X77" s="26"/>
    </row>
    <row r="78" spans="1:27">
      <c r="A78" s="52"/>
      <c r="B78" s="394">
        <v>28</v>
      </c>
      <c r="C78" s="133" t="s">
        <v>517</v>
      </c>
      <c r="D78" s="430" t="s">
        <v>431</v>
      </c>
      <c r="E78" s="16"/>
      <c r="F78" s="16"/>
      <c r="G78" s="16"/>
      <c r="H78" s="30"/>
      <c r="I78" s="30"/>
      <c r="J78" s="30"/>
      <c r="K78" s="25"/>
      <c r="L78" s="25"/>
      <c r="N78" s="18"/>
      <c r="O78" s="74"/>
      <c r="Q78" s="18"/>
      <c r="R78" s="26"/>
      <c r="S78" s="26"/>
      <c r="V78" s="26"/>
      <c r="W78" s="26"/>
      <c r="X78" s="26"/>
    </row>
    <row r="79" spans="1:27">
      <c r="A79" s="52"/>
      <c r="B79" s="394">
        <v>29</v>
      </c>
      <c r="C79" s="133" t="s">
        <v>518</v>
      </c>
      <c r="D79" s="430" t="s">
        <v>431</v>
      </c>
      <c r="E79" s="16" t="s">
        <v>519</v>
      </c>
      <c r="F79" s="16"/>
      <c r="G79" s="16"/>
      <c r="H79" s="30"/>
      <c r="I79" s="30"/>
      <c r="J79" s="30"/>
      <c r="K79" s="25"/>
      <c r="L79" s="25"/>
      <c r="N79" s="18"/>
      <c r="O79" s="74"/>
      <c r="Q79" s="18"/>
      <c r="R79" s="26"/>
      <c r="S79" s="26"/>
      <c r="V79" s="26"/>
      <c r="W79" s="26"/>
      <c r="X79" s="26"/>
    </row>
    <row r="80" spans="1:27">
      <c r="A80" s="52"/>
      <c r="B80" s="394">
        <v>30</v>
      </c>
      <c r="C80" s="133" t="s">
        <v>520</v>
      </c>
      <c r="D80" s="430" t="s">
        <v>431</v>
      </c>
      <c r="E80" s="16" t="s">
        <v>503</v>
      </c>
      <c r="F80" s="16"/>
      <c r="G80" s="16"/>
      <c r="H80" s="30"/>
      <c r="I80" s="30"/>
      <c r="J80" s="30"/>
      <c r="K80" s="25"/>
      <c r="L80" s="25"/>
      <c r="N80" s="18"/>
      <c r="O80" s="74"/>
      <c r="Q80" s="18"/>
      <c r="R80" s="26"/>
      <c r="S80" s="26"/>
      <c r="V80" s="26"/>
      <c r="W80" s="26"/>
      <c r="X80" s="26"/>
    </row>
    <row r="81" spans="1:24">
      <c r="A81" s="52"/>
      <c r="B81" s="394">
        <v>31</v>
      </c>
      <c r="C81" s="133" t="s">
        <v>407</v>
      </c>
      <c r="D81" s="430" t="s">
        <v>432</v>
      </c>
      <c r="E81" s="16" t="s">
        <v>502</v>
      </c>
      <c r="F81" s="16"/>
      <c r="G81" s="16"/>
      <c r="H81" s="30"/>
      <c r="I81" s="30"/>
      <c r="J81" s="30"/>
      <c r="K81" s="25"/>
      <c r="L81" s="25"/>
      <c r="N81" s="18"/>
      <c r="O81" s="74"/>
      <c r="Q81" s="18"/>
      <c r="R81" s="26"/>
      <c r="S81" s="26"/>
      <c r="V81" s="26"/>
      <c r="W81" s="26"/>
      <c r="X81" s="26"/>
    </row>
    <row r="82" spans="1:24">
      <c r="A82" s="52"/>
      <c r="B82" s="394">
        <v>32</v>
      </c>
      <c r="C82" s="133" t="s">
        <v>433</v>
      </c>
      <c r="D82" s="430" t="s">
        <v>432</v>
      </c>
      <c r="E82" s="16"/>
      <c r="F82" s="16"/>
      <c r="G82" s="16"/>
      <c r="H82" s="30"/>
      <c r="I82" s="30"/>
      <c r="J82" s="30"/>
      <c r="K82" s="25"/>
      <c r="L82" s="25"/>
      <c r="N82" s="18"/>
      <c r="O82" s="74"/>
      <c r="Q82" s="18"/>
      <c r="R82" s="26"/>
      <c r="S82" s="26"/>
      <c r="V82" s="26"/>
      <c r="W82" s="26"/>
      <c r="X82" s="26"/>
    </row>
    <row r="83" spans="1:24">
      <c r="A83" s="52"/>
      <c r="B83" s="394">
        <v>33</v>
      </c>
      <c r="C83" s="133" t="s">
        <v>434</v>
      </c>
      <c r="D83" s="430" t="s">
        <v>435</v>
      </c>
      <c r="E83" s="16"/>
      <c r="F83" s="332"/>
      <c r="G83" s="16"/>
      <c r="H83" s="30"/>
      <c r="I83" s="30"/>
      <c r="J83" s="30"/>
      <c r="K83" s="25"/>
      <c r="L83" s="25"/>
      <c r="N83" s="18"/>
      <c r="O83" s="74"/>
      <c r="Q83" s="18"/>
      <c r="R83" s="26"/>
      <c r="S83" s="26"/>
      <c r="V83" s="26"/>
      <c r="W83" s="26"/>
      <c r="X83" s="26"/>
    </row>
    <row r="84" spans="1:24">
      <c r="A84" s="52"/>
      <c r="B84" s="394">
        <v>34</v>
      </c>
      <c r="C84" s="133" t="s">
        <v>436</v>
      </c>
      <c r="D84" s="430" t="s">
        <v>437</v>
      </c>
      <c r="E84" s="16"/>
      <c r="F84" s="332"/>
      <c r="G84" s="16"/>
      <c r="H84" s="30"/>
      <c r="I84" s="30"/>
      <c r="J84" s="30"/>
      <c r="K84" s="58"/>
      <c r="L84" s="25"/>
      <c r="N84" s="18"/>
      <c r="O84" s="74"/>
      <c r="Q84" s="18"/>
      <c r="R84" s="26"/>
      <c r="S84" s="26"/>
      <c r="V84" s="26"/>
      <c r="W84" s="26"/>
    </row>
    <row r="85" spans="1:24">
      <c r="A85" s="52"/>
      <c r="B85" s="394">
        <v>35</v>
      </c>
      <c r="C85" s="133" t="s">
        <v>438</v>
      </c>
      <c r="D85" s="430" t="s">
        <v>437</v>
      </c>
      <c r="E85" s="16"/>
      <c r="F85" s="332"/>
      <c r="G85" s="16"/>
      <c r="H85" s="30"/>
      <c r="I85" s="30"/>
      <c r="J85" s="30"/>
      <c r="K85" s="25"/>
      <c r="L85" s="25"/>
      <c r="N85" s="18"/>
      <c r="O85" s="74"/>
      <c r="Q85" s="18"/>
      <c r="R85" s="26"/>
      <c r="S85" s="26"/>
      <c r="V85" s="26"/>
      <c r="W85" s="26"/>
    </row>
    <row r="86" spans="1:24">
      <c r="A86" s="52"/>
      <c r="B86" s="394">
        <v>36</v>
      </c>
      <c r="C86" s="133" t="s">
        <v>439</v>
      </c>
      <c r="D86" s="430" t="s">
        <v>440</v>
      </c>
      <c r="E86" s="335" t="s">
        <v>503</v>
      </c>
      <c r="F86" s="332"/>
      <c r="G86" s="16"/>
      <c r="H86" s="30"/>
      <c r="I86" s="30"/>
      <c r="J86" s="30"/>
      <c r="K86" s="25"/>
      <c r="L86" s="25"/>
      <c r="N86" s="18"/>
      <c r="O86" s="74"/>
      <c r="Q86" s="18"/>
      <c r="R86" s="26"/>
      <c r="S86" s="26"/>
      <c r="V86" s="26"/>
      <c r="W86" s="26"/>
    </row>
    <row r="87" spans="1:24">
      <c r="A87" s="52"/>
      <c r="B87" s="394">
        <v>37</v>
      </c>
      <c r="C87" s="133" t="s">
        <v>521</v>
      </c>
      <c r="D87" s="430" t="s">
        <v>440</v>
      </c>
      <c r="E87" s="16"/>
      <c r="F87" s="332"/>
      <c r="G87" s="16"/>
      <c r="H87" s="30"/>
      <c r="I87" s="30"/>
      <c r="J87" s="30"/>
      <c r="K87" s="25"/>
      <c r="L87" s="25"/>
      <c r="N87" s="18"/>
      <c r="O87" s="74"/>
      <c r="Q87" s="18"/>
      <c r="R87" s="26"/>
      <c r="S87" s="26"/>
      <c r="V87" s="26"/>
      <c r="W87" s="26"/>
    </row>
    <row r="88" spans="1:24">
      <c r="A88" s="52"/>
      <c r="B88" s="394">
        <v>38</v>
      </c>
      <c r="C88" s="133" t="s">
        <v>593</v>
      </c>
      <c r="D88" s="430" t="s">
        <v>207</v>
      </c>
      <c r="E88" s="16"/>
      <c r="F88" s="332"/>
      <c r="G88" s="16"/>
      <c r="H88" s="30"/>
      <c r="I88" s="30"/>
      <c r="J88" s="30"/>
      <c r="K88" s="25"/>
      <c r="L88" s="25"/>
      <c r="N88" s="18"/>
      <c r="O88" s="74"/>
      <c r="Q88" s="18"/>
      <c r="R88" s="26"/>
      <c r="S88" s="26"/>
      <c r="V88" s="26"/>
      <c r="W88" s="26"/>
    </row>
    <row r="89" spans="1:24">
      <c r="B89" s="394">
        <v>39</v>
      </c>
      <c r="C89" s="133" t="s">
        <v>442</v>
      </c>
      <c r="D89" s="430" t="s">
        <v>443</v>
      </c>
      <c r="E89" s="16"/>
      <c r="F89" s="332"/>
      <c r="G89" s="16"/>
    </row>
    <row r="90" spans="1:24">
      <c r="E90" s="16"/>
      <c r="F90" s="332"/>
      <c r="G90" s="16"/>
    </row>
    <row r="91" spans="1:24">
      <c r="E91" s="16"/>
      <c r="F91" s="332"/>
      <c r="G91" s="16"/>
    </row>
  </sheetData>
  <mergeCells count="188">
    <mergeCell ref="E49:P49"/>
    <mergeCell ref="S47:S48"/>
    <mergeCell ref="D33:D34"/>
    <mergeCell ref="S35:S36"/>
    <mergeCell ref="S37:S38"/>
    <mergeCell ref="S9:S10"/>
    <mergeCell ref="D39:D40"/>
    <mergeCell ref="D41:D42"/>
    <mergeCell ref="D43:D44"/>
    <mergeCell ref="D35:D36"/>
    <mergeCell ref="R47:R48"/>
    <mergeCell ref="Q47:Q48"/>
    <mergeCell ref="D47:D48"/>
    <mergeCell ref="J46:P47"/>
    <mergeCell ref="R13:R14"/>
    <mergeCell ref="Q15:Q16"/>
    <mergeCell ref="R11:R12"/>
    <mergeCell ref="Q11:Q12"/>
    <mergeCell ref="S15:S16"/>
    <mergeCell ref="R37:R38"/>
    <mergeCell ref="R35:R36"/>
    <mergeCell ref="R45:R46"/>
    <mergeCell ref="R43:R44"/>
    <mergeCell ref="R41:R42"/>
    <mergeCell ref="T43:T44"/>
    <mergeCell ref="T45:T46"/>
    <mergeCell ref="T47:T48"/>
    <mergeCell ref="T35:T36"/>
    <mergeCell ref="A47:A48"/>
    <mergeCell ref="B47:B48"/>
    <mergeCell ref="C47:C48"/>
    <mergeCell ref="Q9:Q10"/>
    <mergeCell ref="R9:R10"/>
    <mergeCell ref="T37:T38"/>
    <mergeCell ref="T39:T40"/>
    <mergeCell ref="T41:T42"/>
    <mergeCell ref="S39:S40"/>
    <mergeCell ref="S41:S42"/>
    <mergeCell ref="S43:S44"/>
    <mergeCell ref="S45:S46"/>
    <mergeCell ref="A45:A46"/>
    <mergeCell ref="C33:C34"/>
    <mergeCell ref="C35:C36"/>
    <mergeCell ref="C37:C38"/>
    <mergeCell ref="C39:C40"/>
    <mergeCell ref="C41:C42"/>
    <mergeCell ref="B33:B34"/>
    <mergeCell ref="A33:A34"/>
    <mergeCell ref="A35:A36"/>
    <mergeCell ref="A37:A38"/>
    <mergeCell ref="A39:A40"/>
    <mergeCell ref="A41:A42"/>
    <mergeCell ref="A43:A44"/>
    <mergeCell ref="S5:S6"/>
    <mergeCell ref="A15:A16"/>
    <mergeCell ref="B19:B20"/>
    <mergeCell ref="C13:C14"/>
    <mergeCell ref="A13:A14"/>
    <mergeCell ref="A17:A18"/>
    <mergeCell ref="C17:C18"/>
    <mergeCell ref="A11:A12"/>
    <mergeCell ref="R29:R30"/>
    <mergeCell ref="Q29:Q30"/>
    <mergeCell ref="R23:R24"/>
    <mergeCell ref="S29:S30"/>
    <mergeCell ref="S33:S34"/>
    <mergeCell ref="Q31:Q32"/>
    <mergeCell ref="R31:R32"/>
    <mergeCell ref="S23:S24"/>
    <mergeCell ref="Q27:Q28"/>
    <mergeCell ref="R27:R28"/>
    <mergeCell ref="R5:R6"/>
    <mergeCell ref="T3:T4"/>
    <mergeCell ref="T5:T6"/>
    <mergeCell ref="T7:T8"/>
    <mergeCell ref="T11:T12"/>
    <mergeCell ref="S11:S12"/>
    <mergeCell ref="T9:T10"/>
    <mergeCell ref="S3:S4"/>
    <mergeCell ref="S7:S8"/>
    <mergeCell ref="A50:D50"/>
    <mergeCell ref="A7:A8"/>
    <mergeCell ref="D7:D8"/>
    <mergeCell ref="A9:A10"/>
    <mergeCell ref="D21:D22"/>
    <mergeCell ref="C11:C12"/>
    <mergeCell ref="B15:B16"/>
    <mergeCell ref="C7:C8"/>
    <mergeCell ref="D15:D16"/>
    <mergeCell ref="D23:D24"/>
    <mergeCell ref="A23:A24"/>
    <mergeCell ref="B31:B32"/>
    <mergeCell ref="A25:A26"/>
    <mergeCell ref="A31:A32"/>
    <mergeCell ref="C31:C32"/>
    <mergeCell ref="A29:A30"/>
    <mergeCell ref="A21:A22"/>
    <mergeCell ref="A27:A28"/>
    <mergeCell ref="A19:A20"/>
    <mergeCell ref="B37:B38"/>
    <mergeCell ref="B39:B40"/>
    <mergeCell ref="C43:C44"/>
    <mergeCell ref="C45:C46"/>
    <mergeCell ref="D45:D46"/>
    <mergeCell ref="A3:A4"/>
    <mergeCell ref="C3:C4"/>
    <mergeCell ref="B3:B4"/>
    <mergeCell ref="B5:B6"/>
    <mergeCell ref="A5:A6"/>
    <mergeCell ref="C5:C6"/>
    <mergeCell ref="D17:D18"/>
    <mergeCell ref="B13:B14"/>
    <mergeCell ref="D5:D6"/>
    <mergeCell ref="C9:C10"/>
    <mergeCell ref="C15:C16"/>
    <mergeCell ref="B27:B28"/>
    <mergeCell ref="B21:B22"/>
    <mergeCell ref="C19:C20"/>
    <mergeCell ref="C23:C24"/>
    <mergeCell ref="C25:C26"/>
    <mergeCell ref="Q5:Q6"/>
    <mergeCell ref="B11:B12"/>
    <mergeCell ref="Q17:Q18"/>
    <mergeCell ref="D13:D14"/>
    <mergeCell ref="Q13:Q14"/>
    <mergeCell ref="Q3:Q4"/>
    <mergeCell ref="R7:R8"/>
    <mergeCell ref="Q7:Q8"/>
    <mergeCell ref="R3:R4"/>
    <mergeCell ref="R15:R16"/>
    <mergeCell ref="D29:D30"/>
    <mergeCell ref="C29:C30"/>
    <mergeCell ref="B23:B24"/>
    <mergeCell ref="C27:C28"/>
    <mergeCell ref="B25:B26"/>
    <mergeCell ref="S17:S18"/>
    <mergeCell ref="S19:S20"/>
    <mergeCell ref="R21:R22"/>
    <mergeCell ref="Q23:Q24"/>
    <mergeCell ref="Q21:Q22"/>
    <mergeCell ref="R25:R26"/>
    <mergeCell ref="S21:S22"/>
    <mergeCell ref="Q19:Q20"/>
    <mergeCell ref="R19:R20"/>
    <mergeCell ref="Q25:Q26"/>
    <mergeCell ref="R17:R18"/>
    <mergeCell ref="E1:P1"/>
    <mergeCell ref="C21:C22"/>
    <mergeCell ref="D3:D4"/>
    <mergeCell ref="B7:B8"/>
    <mergeCell ref="B17:B18"/>
    <mergeCell ref="D9:D10"/>
    <mergeCell ref="D11:D12"/>
    <mergeCell ref="B9:B10"/>
    <mergeCell ref="D19:D20"/>
    <mergeCell ref="B41:B42"/>
    <mergeCell ref="B43:B44"/>
    <mergeCell ref="B45:B46"/>
    <mergeCell ref="Q35:Q36"/>
    <mergeCell ref="Q37:Q38"/>
    <mergeCell ref="Q39:Q40"/>
    <mergeCell ref="Q41:Q42"/>
    <mergeCell ref="Q43:Q44"/>
    <mergeCell ref="Q45:Q46"/>
    <mergeCell ref="R39:R40"/>
    <mergeCell ref="B35:B36"/>
    <mergeCell ref="D37:D38"/>
    <mergeCell ref="D25:D26"/>
    <mergeCell ref="T23:T24"/>
    <mergeCell ref="S25:S26"/>
    <mergeCell ref="D27:D28"/>
    <mergeCell ref="T19:T20"/>
    <mergeCell ref="T13:T14"/>
    <mergeCell ref="T15:T16"/>
    <mergeCell ref="T25:T26"/>
    <mergeCell ref="T21:T22"/>
    <mergeCell ref="T17:T18"/>
    <mergeCell ref="S13:S14"/>
    <mergeCell ref="D31:D32"/>
    <mergeCell ref="T31:T32"/>
    <mergeCell ref="T33:T34"/>
    <mergeCell ref="Q33:Q34"/>
    <mergeCell ref="R33:R34"/>
    <mergeCell ref="S31:S32"/>
    <mergeCell ref="T27:T28"/>
    <mergeCell ref="T29:T30"/>
    <mergeCell ref="S27:S28"/>
    <mergeCell ref="B29:B30"/>
  </mergeCells>
  <phoneticPr fontId="3"/>
  <printOptions horizontalCentered="1"/>
  <pageMargins left="0.59055118110236227" right="0.59055118110236227" top="0.39370078740157483" bottom="0.39370078740157483" header="0.47244094488188981" footer="0.51181102362204722"/>
  <pageSetup paperSize="9" orientation="portrait" errors="blank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146"/>
  <sheetViews>
    <sheetView zoomScale="130" zoomScaleNormal="130" zoomScaleSheetLayoutView="55" workbookViewId="0">
      <selection activeCell="C146" sqref="C146"/>
    </sheetView>
  </sheetViews>
  <sheetFormatPr defaultRowHeight="17.25"/>
  <cols>
    <col min="1" max="1" width="3.5" style="37" customWidth="1"/>
    <col min="2" max="2" width="3.5" style="53" hidden="1" customWidth="1"/>
    <col min="3" max="3" width="8.25" style="16" customWidth="1"/>
    <col min="4" max="4" width="9" style="36"/>
    <col min="5" max="6" width="3" style="26" customWidth="1"/>
    <col min="7" max="7" width="3" style="18" customWidth="1"/>
    <col min="8" max="14" width="3" style="26" customWidth="1"/>
    <col min="15" max="15" width="3" style="30" customWidth="1"/>
    <col min="16" max="17" width="3" style="26" customWidth="1"/>
    <col min="18" max="18" width="3" style="510" customWidth="1"/>
    <col min="19" max="19" width="3.5" style="26" hidden="1" customWidth="1"/>
    <col min="20" max="20" width="8.25" style="16" customWidth="1"/>
    <col min="21" max="21" width="9" style="16"/>
    <col min="22" max="22" width="3.5" style="16" customWidth="1"/>
    <col min="23" max="23" width="3.5" style="26" customWidth="1"/>
    <col min="24" max="24" width="4.5" style="78" customWidth="1"/>
    <col min="25" max="25" width="11" style="78" bestFit="1" customWidth="1"/>
    <col min="26" max="26" width="7.125" style="1" bestFit="1" customWidth="1"/>
    <col min="27" max="27" width="3" style="26" customWidth="1"/>
    <col min="28" max="28" width="10.25" style="26" bestFit="1" customWidth="1"/>
    <col min="29" max="29" width="7.125" style="26" bestFit="1" customWidth="1"/>
    <col min="30" max="16384" width="9" style="26"/>
  </cols>
  <sheetData>
    <row r="1" spans="1:26" ht="15.75" customHeight="1">
      <c r="E1" s="785" t="s">
        <v>45</v>
      </c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785"/>
      <c r="R1" s="785"/>
      <c r="S1" s="16"/>
    </row>
    <row r="2" spans="1:26" s="10" customFormat="1" ht="15.75" customHeight="1">
      <c r="A2" s="37"/>
      <c r="B2" s="53" t="s">
        <v>41</v>
      </c>
      <c r="C2" s="37" t="s">
        <v>0</v>
      </c>
      <c r="D2" s="37" t="s">
        <v>1</v>
      </c>
      <c r="E2" s="785"/>
      <c r="F2" s="785"/>
      <c r="G2" s="785"/>
      <c r="H2" s="785"/>
      <c r="I2" s="785"/>
      <c r="J2" s="785"/>
      <c r="K2" s="785"/>
      <c r="L2" s="785"/>
      <c r="M2" s="785"/>
      <c r="N2" s="785"/>
      <c r="O2" s="785"/>
      <c r="P2" s="785"/>
      <c r="Q2" s="785"/>
      <c r="R2" s="785"/>
      <c r="S2" s="37" t="s">
        <v>41</v>
      </c>
      <c r="T2" s="37" t="s">
        <v>0</v>
      </c>
      <c r="U2" s="37" t="s">
        <v>1</v>
      </c>
      <c r="V2" s="16"/>
      <c r="X2" s="78"/>
      <c r="Y2" s="78"/>
      <c r="Z2" s="1"/>
    </row>
    <row r="3" spans="1:26" s="10" customFormat="1" ht="10.5" customHeight="1" thickBot="1">
      <c r="A3" s="784">
        <v>1</v>
      </c>
      <c r="B3" s="782">
        <v>5</v>
      </c>
      <c r="C3" s="782" t="str">
        <f>VLOOKUP(B3,$B$80:$D$141,2)</f>
        <v>大塚</v>
      </c>
      <c r="D3" s="783" t="str">
        <f>VLOOKUP(B3,$B$80:$D$141,3)</f>
        <v>拓大紅陵</v>
      </c>
      <c r="E3" s="152"/>
      <c r="F3" s="152">
        <v>5</v>
      </c>
      <c r="G3" s="152"/>
      <c r="H3" s="152"/>
      <c r="I3" s="152"/>
      <c r="J3" s="152"/>
      <c r="K3" s="444"/>
      <c r="L3" s="444"/>
      <c r="M3" s="444"/>
      <c r="N3" s="444"/>
      <c r="O3" s="444"/>
      <c r="P3" s="444"/>
      <c r="Q3" s="444"/>
      <c r="R3" s="510">
        <v>8</v>
      </c>
      <c r="S3" s="785">
        <v>3</v>
      </c>
      <c r="T3" s="782" t="str">
        <f>VLOOKUP(S3,$B$80:$D$141,2)</f>
        <v>松本</v>
      </c>
      <c r="U3" s="783" t="str">
        <f>VLOOKUP(S3,$B$80:$D$141,3)</f>
        <v>拓大紅陵</v>
      </c>
      <c r="V3" s="784">
        <v>32</v>
      </c>
      <c r="X3" s="78"/>
      <c r="Y3" s="78"/>
      <c r="Z3" s="1"/>
    </row>
    <row r="4" spans="1:26" s="10" customFormat="1" ht="10.5" customHeight="1" thickBot="1">
      <c r="A4" s="784"/>
      <c r="B4" s="782"/>
      <c r="C4" s="782"/>
      <c r="D4" s="783"/>
      <c r="E4" s="576"/>
      <c r="F4" s="577"/>
      <c r="G4" s="152"/>
      <c r="H4" s="152"/>
      <c r="I4" s="152"/>
      <c r="J4" s="152"/>
      <c r="K4" s="444"/>
      <c r="L4" s="444"/>
      <c r="M4" s="444"/>
      <c r="N4" s="444"/>
      <c r="O4" s="444"/>
      <c r="P4" s="444"/>
      <c r="Q4" s="507">
        <v>3</v>
      </c>
      <c r="R4" s="511"/>
      <c r="S4" s="785"/>
      <c r="T4" s="782"/>
      <c r="U4" s="783"/>
      <c r="V4" s="784"/>
      <c r="X4" s="78"/>
      <c r="Y4" s="78"/>
      <c r="Z4" s="1"/>
    </row>
    <row r="5" spans="1:26" s="35" customFormat="1" ht="11.1" customHeight="1" thickBot="1">
      <c r="A5" s="784">
        <v>2</v>
      </c>
      <c r="B5" s="782">
        <v>20</v>
      </c>
      <c r="C5" s="782" t="str">
        <f t="shared" ref="C5" si="0">VLOOKUP(B5,$B$80:$D$141,2)</f>
        <v>宮腰</v>
      </c>
      <c r="D5" s="783" t="str">
        <f t="shared" ref="D5" si="1">VLOOKUP(B5,$B$80:$D$141,3)</f>
        <v>学館浦安</v>
      </c>
      <c r="E5" s="410">
        <v>0</v>
      </c>
      <c r="F5" s="580"/>
      <c r="G5" s="152">
        <v>9</v>
      </c>
      <c r="H5" s="152"/>
      <c r="I5" s="152"/>
      <c r="J5" s="152"/>
      <c r="K5" s="235"/>
      <c r="L5" s="235"/>
      <c r="M5" s="72"/>
      <c r="N5" s="72"/>
      <c r="O5" s="72"/>
      <c r="P5" s="165"/>
      <c r="Q5" s="550"/>
      <c r="R5" s="238"/>
      <c r="S5" s="782">
        <v>58</v>
      </c>
      <c r="T5" s="782" t="str">
        <f t="shared" ref="T5" si="2">VLOOKUP(S5,$B$80:$D$141,2)</f>
        <v>鈴木</v>
      </c>
      <c r="U5" s="783" t="str">
        <f t="shared" ref="U5" si="3">VLOOKUP(S5,$B$80:$D$141,3)</f>
        <v>横芝敬愛</v>
      </c>
      <c r="V5" s="784">
        <v>33</v>
      </c>
      <c r="X5" s="51"/>
      <c r="Y5" s="51"/>
      <c r="Z5" s="51"/>
    </row>
    <row r="6" spans="1:26" s="35" customFormat="1" ht="11.1" customHeight="1" thickBot="1">
      <c r="A6" s="784"/>
      <c r="B6" s="782"/>
      <c r="C6" s="782"/>
      <c r="D6" s="783"/>
      <c r="E6" s="411"/>
      <c r="F6" s="581"/>
      <c r="G6" s="587"/>
      <c r="H6" s="589"/>
      <c r="I6" s="152"/>
      <c r="J6" s="152"/>
      <c r="K6" s="235"/>
      <c r="L6" s="235"/>
      <c r="M6" s="72"/>
      <c r="N6" s="72"/>
      <c r="O6" s="33"/>
      <c r="P6" s="598">
        <v>8</v>
      </c>
      <c r="Q6" s="238"/>
      <c r="R6" s="508">
        <v>0</v>
      </c>
      <c r="S6" s="782"/>
      <c r="T6" s="782"/>
      <c r="U6" s="783"/>
      <c r="V6" s="784"/>
      <c r="X6" s="51"/>
      <c r="Y6" s="51"/>
      <c r="Z6" s="51"/>
    </row>
    <row r="7" spans="1:26" s="35" customFormat="1" ht="11.1" customHeight="1" thickBot="1">
      <c r="A7" s="784">
        <v>3</v>
      </c>
      <c r="B7" s="782">
        <v>33</v>
      </c>
      <c r="C7" s="782" t="str">
        <f t="shared" ref="C7" si="4">VLOOKUP(B7,$B$80:$D$141,2)</f>
        <v>石原</v>
      </c>
      <c r="D7" s="783" t="str">
        <f t="shared" ref="D7" si="5">VLOOKUP(B7,$B$80:$D$141,3)</f>
        <v>敬愛学園</v>
      </c>
      <c r="E7" s="514"/>
      <c r="F7" s="516">
        <v>2</v>
      </c>
      <c r="G7" s="152"/>
      <c r="H7" s="589"/>
      <c r="I7" s="152"/>
      <c r="J7" s="152"/>
      <c r="K7" s="237"/>
      <c r="L7" s="213"/>
      <c r="M7" s="77"/>
      <c r="N7" s="77"/>
      <c r="O7" s="565"/>
      <c r="P7" s="398"/>
      <c r="Q7" s="77"/>
      <c r="R7" s="238">
        <v>8</v>
      </c>
      <c r="S7" s="782">
        <v>22</v>
      </c>
      <c r="T7" s="782" t="str">
        <f t="shared" ref="T7" si="6">VLOOKUP(S7,$B$80:$D$141,2)</f>
        <v>松島</v>
      </c>
      <c r="U7" s="783" t="str">
        <f t="shared" ref="U7" si="7">VLOOKUP(S7,$B$80:$D$141,3)</f>
        <v>船橋東</v>
      </c>
      <c r="V7" s="784">
        <v>34</v>
      </c>
      <c r="X7" s="51"/>
      <c r="Y7" s="51"/>
      <c r="Z7" s="51"/>
    </row>
    <row r="8" spans="1:26" s="35" customFormat="1" ht="11.1" customHeight="1" thickBot="1">
      <c r="A8" s="784"/>
      <c r="B8" s="782"/>
      <c r="C8" s="782"/>
      <c r="D8" s="783"/>
      <c r="E8" s="152">
        <v>7</v>
      </c>
      <c r="F8" s="152"/>
      <c r="G8" s="409"/>
      <c r="H8" s="597">
        <v>3</v>
      </c>
      <c r="I8" s="152"/>
      <c r="J8" s="152"/>
      <c r="K8" s="213"/>
      <c r="L8" s="213"/>
      <c r="M8" s="77"/>
      <c r="N8" s="77"/>
      <c r="O8" s="565"/>
      <c r="P8" s="398"/>
      <c r="Q8" s="551"/>
      <c r="R8" s="512"/>
      <c r="S8" s="782"/>
      <c r="T8" s="782"/>
      <c r="U8" s="783"/>
      <c r="V8" s="784"/>
      <c r="X8" s="51"/>
      <c r="Y8" s="51"/>
      <c r="Z8" s="51"/>
    </row>
    <row r="9" spans="1:26" s="35" customFormat="1" ht="11.1" customHeight="1">
      <c r="A9" s="784">
        <v>4</v>
      </c>
      <c r="B9" s="782">
        <v>54</v>
      </c>
      <c r="C9" s="782" t="str">
        <f t="shared" ref="C9" si="8">VLOOKUP(B9,$B$80:$D$141,2)</f>
        <v>三田</v>
      </c>
      <c r="D9" s="783" t="str">
        <f t="shared" ref="D9" si="9">VLOOKUP(B9,$B$80:$D$141,3)</f>
        <v>成田</v>
      </c>
      <c r="E9" s="152">
        <v>0</v>
      </c>
      <c r="F9" s="152"/>
      <c r="G9" s="399"/>
      <c r="H9" s="517"/>
      <c r="I9" s="589"/>
      <c r="J9" s="152"/>
      <c r="K9" s="213"/>
      <c r="L9" s="213"/>
      <c r="M9" s="77"/>
      <c r="N9" s="77"/>
      <c r="O9" s="565"/>
      <c r="P9" s="77"/>
      <c r="Q9" s="552">
        <v>3</v>
      </c>
      <c r="R9" s="77"/>
      <c r="S9" s="782">
        <v>56</v>
      </c>
      <c r="T9" s="782" t="str">
        <f t="shared" ref="T9" si="10">VLOOKUP(S9,$B$80:$D$141,2)</f>
        <v>山口</v>
      </c>
      <c r="U9" s="783" t="str">
        <f t="shared" ref="U9" si="11">VLOOKUP(S9,$B$80:$D$141,3)</f>
        <v>銚子商業</v>
      </c>
      <c r="V9" s="784">
        <v>35</v>
      </c>
      <c r="X9" s="51"/>
      <c r="Y9" s="51"/>
      <c r="Z9" s="51"/>
    </row>
    <row r="10" spans="1:26" s="35" customFormat="1" ht="11.1" customHeight="1" thickBot="1">
      <c r="A10" s="784"/>
      <c r="B10" s="782"/>
      <c r="C10" s="782"/>
      <c r="D10" s="783"/>
      <c r="E10" s="411"/>
      <c r="F10" s="517">
        <v>4</v>
      </c>
      <c r="G10" s="400"/>
      <c r="H10" s="152"/>
      <c r="I10" s="589"/>
      <c r="J10" s="152"/>
      <c r="K10" s="213"/>
      <c r="L10" s="213"/>
      <c r="M10" s="77"/>
      <c r="N10" s="77"/>
      <c r="O10" s="592">
        <v>4</v>
      </c>
      <c r="P10" s="77"/>
      <c r="Q10" s="77"/>
      <c r="R10" s="416">
        <v>0</v>
      </c>
      <c r="S10" s="782"/>
      <c r="T10" s="782"/>
      <c r="U10" s="783"/>
      <c r="V10" s="784"/>
      <c r="X10" s="51"/>
      <c r="Y10" s="51"/>
      <c r="Z10" s="51"/>
    </row>
    <row r="11" spans="1:26" s="35" customFormat="1" ht="11.1" customHeight="1" thickBot="1">
      <c r="A11" s="784">
        <v>5</v>
      </c>
      <c r="B11" s="782">
        <v>41</v>
      </c>
      <c r="C11" s="782" t="str">
        <f t="shared" ref="C11" si="12">VLOOKUP(B11,$B$80:$D$141,2)</f>
        <v>臼倉</v>
      </c>
      <c r="D11" s="783" t="str">
        <f t="shared" ref="D11" si="13">VLOOKUP(B11,$B$80:$D$141,3)</f>
        <v>西武台</v>
      </c>
      <c r="E11" s="514"/>
      <c r="F11" s="516"/>
      <c r="G11" s="578"/>
      <c r="H11" s="152"/>
      <c r="I11" s="589"/>
      <c r="J11" s="152"/>
      <c r="K11" s="213"/>
      <c r="L11" s="213"/>
      <c r="M11" s="77"/>
      <c r="N11" s="565"/>
      <c r="O11" s="398"/>
      <c r="P11" s="77"/>
      <c r="Q11" s="77"/>
      <c r="R11" s="238">
        <v>4</v>
      </c>
      <c r="S11" s="782">
        <v>53</v>
      </c>
      <c r="T11" s="782" t="str">
        <f t="shared" ref="T11" si="14">VLOOKUP(S11,$B$80:$D$141,2)</f>
        <v>青木</v>
      </c>
      <c r="U11" s="783" t="str">
        <f t="shared" ref="U11" si="15">VLOOKUP(S11,$B$80:$D$141,3)</f>
        <v>成田</v>
      </c>
      <c r="V11" s="784">
        <v>36</v>
      </c>
      <c r="X11" s="51"/>
      <c r="Y11" s="51"/>
      <c r="Z11" s="51"/>
    </row>
    <row r="12" spans="1:26" s="35" customFormat="1" ht="11.1" customHeight="1" thickBot="1">
      <c r="A12" s="784"/>
      <c r="B12" s="782"/>
      <c r="C12" s="782"/>
      <c r="D12" s="783"/>
      <c r="E12" s="152">
        <v>7</v>
      </c>
      <c r="F12" s="152"/>
      <c r="G12" s="579"/>
      <c r="H12" s="152"/>
      <c r="I12" s="589"/>
      <c r="J12" s="152"/>
      <c r="K12" s="213"/>
      <c r="L12" s="213"/>
      <c r="M12" s="77"/>
      <c r="N12" s="565"/>
      <c r="O12" s="398"/>
      <c r="P12" s="77"/>
      <c r="Q12" s="77">
        <v>1</v>
      </c>
      <c r="R12" s="512"/>
      <c r="S12" s="782"/>
      <c r="T12" s="782"/>
      <c r="U12" s="783"/>
      <c r="V12" s="784"/>
      <c r="X12" s="51"/>
      <c r="Y12" s="51"/>
      <c r="Z12" s="51"/>
    </row>
    <row r="13" spans="1:26" s="35" customFormat="1" ht="11.1" customHeight="1" thickBot="1">
      <c r="A13" s="784">
        <v>6</v>
      </c>
      <c r="B13" s="782">
        <v>59</v>
      </c>
      <c r="C13" s="782" t="str">
        <f t="shared" ref="C13" si="16">VLOOKUP(B13,$B$80:$D$141,2)</f>
        <v>茂木</v>
      </c>
      <c r="D13" s="783" t="str">
        <f t="shared" ref="D13" si="17">VLOOKUP(B13,$B$80:$D$141,3)</f>
        <v>千葉黎明</v>
      </c>
      <c r="E13" s="152">
        <v>6</v>
      </c>
      <c r="F13" s="582"/>
      <c r="G13" s="517">
        <v>1</v>
      </c>
      <c r="H13" s="152"/>
      <c r="I13" s="589"/>
      <c r="J13" s="152"/>
      <c r="K13" s="213"/>
      <c r="L13" s="213"/>
      <c r="M13" s="77"/>
      <c r="N13" s="565"/>
      <c r="O13" s="398"/>
      <c r="P13" s="599"/>
      <c r="Q13" s="561"/>
      <c r="R13" s="415"/>
      <c r="S13" s="782">
        <v>12</v>
      </c>
      <c r="T13" s="782" t="str">
        <f t="shared" ref="T13" si="18">VLOOKUP(S13,$B$80:$D$141,2)</f>
        <v>浅野</v>
      </c>
      <c r="U13" s="783" t="str">
        <f t="shared" ref="U13" si="19">VLOOKUP(S13,$B$80:$D$141,3)</f>
        <v>茂原樟陽</v>
      </c>
      <c r="V13" s="784">
        <v>37</v>
      </c>
      <c r="X13" s="1"/>
      <c r="Y13" s="1"/>
      <c r="Z13" s="1"/>
    </row>
    <row r="14" spans="1:26" s="35" customFormat="1" ht="11.1" customHeight="1" thickBot="1">
      <c r="A14" s="784"/>
      <c r="B14" s="782"/>
      <c r="C14" s="782"/>
      <c r="D14" s="783"/>
      <c r="E14" s="506"/>
      <c r="F14" s="400"/>
      <c r="G14" s="152"/>
      <c r="H14" s="152"/>
      <c r="I14" s="589"/>
      <c r="J14" s="152"/>
      <c r="K14" s="213"/>
      <c r="L14" s="213"/>
      <c r="M14" s="77"/>
      <c r="N14" s="565"/>
      <c r="O14" s="398"/>
      <c r="P14" s="562"/>
      <c r="Q14" s="77"/>
      <c r="R14" s="77">
        <v>1</v>
      </c>
      <c r="S14" s="782"/>
      <c r="T14" s="782"/>
      <c r="U14" s="783"/>
      <c r="V14" s="784"/>
      <c r="X14" s="51"/>
      <c r="Y14" s="51"/>
      <c r="Z14" s="51"/>
    </row>
    <row r="15" spans="1:26" s="35" customFormat="1" ht="11.1" customHeight="1" thickBot="1">
      <c r="A15" s="784">
        <v>7</v>
      </c>
      <c r="B15" s="782">
        <v>18</v>
      </c>
      <c r="C15" s="782" t="str">
        <f t="shared" ref="C15" si="20">VLOOKUP(B15,$B$80:$D$141,2)</f>
        <v>高橋</v>
      </c>
      <c r="D15" s="783" t="str">
        <f t="shared" ref="D15" si="21">VLOOKUP(B15,$B$80:$D$141,3)</f>
        <v>成東</v>
      </c>
      <c r="E15" s="239"/>
      <c r="F15" s="583">
        <v>1</v>
      </c>
      <c r="G15" s="152"/>
      <c r="H15" s="152"/>
      <c r="I15" s="589"/>
      <c r="J15" s="152"/>
      <c r="K15" s="213"/>
      <c r="L15" s="213"/>
      <c r="M15" s="77"/>
      <c r="N15" s="565"/>
      <c r="O15" s="77"/>
      <c r="P15" s="398">
        <v>0</v>
      </c>
      <c r="Q15" s="77"/>
      <c r="R15" s="238">
        <v>6</v>
      </c>
      <c r="S15" s="782">
        <v>36</v>
      </c>
      <c r="T15" s="782" t="str">
        <f t="shared" ref="T15" si="22">VLOOKUP(S15,$B$80:$D$141,2)</f>
        <v>近藤</v>
      </c>
      <c r="U15" s="783" t="str">
        <f t="shared" ref="U15" si="23">VLOOKUP(S15,$B$80:$D$141,3)</f>
        <v>千葉南</v>
      </c>
      <c r="V15" s="784">
        <v>38</v>
      </c>
      <c r="X15" s="1"/>
      <c r="Y15" s="1"/>
      <c r="Z15" s="1"/>
    </row>
    <row r="16" spans="1:26" s="35" customFormat="1" ht="11.1" customHeight="1" thickBot="1">
      <c r="A16" s="784"/>
      <c r="B16" s="782"/>
      <c r="C16" s="782"/>
      <c r="D16" s="783"/>
      <c r="E16" s="236">
        <v>0</v>
      </c>
      <c r="F16" s="152"/>
      <c r="G16" s="152"/>
      <c r="H16" s="409"/>
      <c r="I16" s="597">
        <v>2</v>
      </c>
      <c r="J16" s="152"/>
      <c r="K16" s="213"/>
      <c r="L16" s="213"/>
      <c r="M16" s="77"/>
      <c r="N16" s="565"/>
      <c r="O16" s="77"/>
      <c r="P16" s="398"/>
      <c r="Q16" s="551"/>
      <c r="R16" s="512"/>
      <c r="S16" s="782"/>
      <c r="T16" s="782"/>
      <c r="U16" s="783"/>
      <c r="V16" s="784"/>
      <c r="X16" s="51"/>
      <c r="Y16" s="51"/>
      <c r="Z16" s="51"/>
    </row>
    <row r="17" spans="1:26" s="35" customFormat="1" ht="11.1" customHeight="1" thickBot="1">
      <c r="A17" s="784">
        <v>8</v>
      </c>
      <c r="B17" s="782">
        <v>25</v>
      </c>
      <c r="C17" s="782" t="str">
        <f t="shared" ref="C17" si="24">VLOOKUP(B17,$B$80:$D$141,2)</f>
        <v>大島</v>
      </c>
      <c r="D17" s="783" t="str">
        <f t="shared" ref="D17" si="25">VLOOKUP(B17,$B$80:$D$141,3)</f>
        <v>秀明八千代</v>
      </c>
      <c r="E17" s="152">
        <v>6</v>
      </c>
      <c r="F17" s="152"/>
      <c r="G17" s="152"/>
      <c r="H17" s="399"/>
      <c r="I17" s="152"/>
      <c r="J17" s="589"/>
      <c r="K17" s="213"/>
      <c r="L17" s="213"/>
      <c r="M17" s="77"/>
      <c r="N17" s="565"/>
      <c r="O17" s="77"/>
      <c r="P17" s="77"/>
      <c r="Q17" s="552">
        <v>1</v>
      </c>
      <c r="R17" s="77"/>
      <c r="S17" s="782">
        <v>47</v>
      </c>
      <c r="T17" s="782" t="str">
        <f t="shared" ref="T17" si="26">VLOOKUP(S17,$B$80:$D$141,2)</f>
        <v>兼坂</v>
      </c>
      <c r="U17" s="783" t="str">
        <f t="shared" ref="U17" si="27">VLOOKUP(S17,$B$80:$D$141,3)</f>
        <v>成田北</v>
      </c>
      <c r="V17" s="784">
        <v>39</v>
      </c>
      <c r="X17" s="1"/>
      <c r="Y17" s="1"/>
      <c r="Z17" s="1"/>
    </row>
    <row r="18" spans="1:26" s="35" customFormat="1" ht="11.1" customHeight="1" thickBot="1">
      <c r="A18" s="784"/>
      <c r="B18" s="782"/>
      <c r="C18" s="782"/>
      <c r="D18" s="783"/>
      <c r="E18" s="506"/>
      <c r="F18" s="152">
        <v>8</v>
      </c>
      <c r="G18" s="152"/>
      <c r="H18" s="400"/>
      <c r="I18" s="152"/>
      <c r="J18" s="589"/>
      <c r="K18" s="213"/>
      <c r="L18" s="213"/>
      <c r="M18" s="77"/>
      <c r="N18" s="592">
        <v>0</v>
      </c>
      <c r="O18" s="409"/>
      <c r="P18" s="77"/>
      <c r="Q18" s="77"/>
      <c r="R18" s="416">
        <v>0</v>
      </c>
      <c r="S18" s="782"/>
      <c r="T18" s="782"/>
      <c r="U18" s="783"/>
      <c r="V18" s="784"/>
      <c r="X18" s="51"/>
      <c r="Y18" s="51"/>
      <c r="Z18" s="51"/>
    </row>
    <row r="19" spans="1:26" s="35" customFormat="1" ht="11.1" customHeight="1" thickBot="1">
      <c r="A19" s="784">
        <v>9</v>
      </c>
      <c r="B19" s="782">
        <v>23</v>
      </c>
      <c r="C19" s="782" t="str">
        <f t="shared" ref="C19" si="28">VLOOKUP(B19,$B$80:$D$141,2)</f>
        <v>南</v>
      </c>
      <c r="D19" s="783" t="str">
        <f t="shared" ref="D19" si="29">VLOOKUP(B19,$B$80:$D$141,3)</f>
        <v>船橋東</v>
      </c>
      <c r="E19" s="399"/>
      <c r="F19" s="587"/>
      <c r="G19" s="589"/>
      <c r="H19" s="400"/>
      <c r="I19" s="152"/>
      <c r="J19" s="589"/>
      <c r="K19" s="213"/>
      <c r="L19" s="213"/>
      <c r="M19" s="398"/>
      <c r="N19" s="398"/>
      <c r="O19" s="396"/>
      <c r="P19" s="77"/>
      <c r="Q19" s="77"/>
      <c r="R19" s="238">
        <v>8</v>
      </c>
      <c r="S19" s="782">
        <v>29</v>
      </c>
      <c r="T19" s="782" t="str">
        <f t="shared" ref="T19" si="30">VLOOKUP(S19,$B$80:$D$141,2)</f>
        <v>松永</v>
      </c>
      <c r="U19" s="783" t="str">
        <f t="shared" ref="U19" si="31">VLOOKUP(S19,$B$80:$D$141,3)</f>
        <v>習志野</v>
      </c>
      <c r="V19" s="784">
        <v>40</v>
      </c>
      <c r="X19" s="1"/>
      <c r="Y19" s="1"/>
      <c r="Z19" s="1"/>
    </row>
    <row r="20" spans="1:26" s="35" customFormat="1" ht="11.1" customHeight="1" thickBot="1">
      <c r="A20" s="784"/>
      <c r="B20" s="782"/>
      <c r="C20" s="782"/>
      <c r="D20" s="783"/>
      <c r="E20" s="236">
        <v>0</v>
      </c>
      <c r="F20" s="152"/>
      <c r="G20" s="590">
        <v>0</v>
      </c>
      <c r="H20" s="400"/>
      <c r="I20" s="152"/>
      <c r="J20" s="589"/>
      <c r="K20" s="213"/>
      <c r="L20" s="213"/>
      <c r="M20" s="398"/>
      <c r="N20" s="398"/>
      <c r="O20" s="77"/>
      <c r="P20" s="77"/>
      <c r="Q20" s="77">
        <v>1</v>
      </c>
      <c r="R20" s="512"/>
      <c r="S20" s="782"/>
      <c r="T20" s="782"/>
      <c r="U20" s="783"/>
      <c r="V20" s="784"/>
      <c r="X20" s="51"/>
      <c r="Y20" s="51"/>
      <c r="Z20" s="51"/>
    </row>
    <row r="21" spans="1:26" s="35" customFormat="1" ht="11.1" customHeight="1">
      <c r="A21" s="784">
        <v>10</v>
      </c>
      <c r="B21" s="782">
        <v>15</v>
      </c>
      <c r="C21" s="782" t="str">
        <f t="shared" ref="C21" si="32">VLOOKUP(B21,$B$80:$D$141,2)</f>
        <v>大屋</v>
      </c>
      <c r="D21" s="783" t="str">
        <f t="shared" ref="D21" si="33">VLOOKUP(B21,$B$80:$D$141,3)</f>
        <v>千葉学芸</v>
      </c>
      <c r="E21" s="591" t="s">
        <v>739</v>
      </c>
      <c r="F21" s="582"/>
      <c r="G21" s="588"/>
      <c r="H21" s="400"/>
      <c r="I21" s="152"/>
      <c r="J21" s="589"/>
      <c r="K21" s="213"/>
      <c r="L21" s="213"/>
      <c r="M21" s="398"/>
      <c r="N21" s="398"/>
      <c r="O21" s="77"/>
      <c r="P21" s="398"/>
      <c r="Q21" s="513"/>
      <c r="R21" s="415"/>
      <c r="S21" s="782">
        <v>17</v>
      </c>
      <c r="T21" s="782" t="str">
        <f t="shared" ref="T21" si="34">VLOOKUP(S21,$B$80:$D$141,2)</f>
        <v>戸田</v>
      </c>
      <c r="U21" s="783" t="str">
        <f t="shared" ref="U21" si="35">VLOOKUP(S21,$B$80:$D$141,3)</f>
        <v>東金</v>
      </c>
      <c r="V21" s="784">
        <v>41</v>
      </c>
      <c r="X21" s="78"/>
      <c r="Y21" s="78"/>
      <c r="Z21" s="1"/>
    </row>
    <row r="22" spans="1:26" s="35" customFormat="1" ht="11.1" customHeight="1" thickBot="1">
      <c r="A22" s="784"/>
      <c r="B22" s="782"/>
      <c r="C22" s="782"/>
      <c r="D22" s="783"/>
      <c r="E22" s="411"/>
      <c r="F22" s="400"/>
      <c r="G22" s="400"/>
      <c r="H22" s="400"/>
      <c r="I22" s="152"/>
      <c r="J22" s="589"/>
      <c r="K22" s="235"/>
      <c r="L22" s="235"/>
      <c r="M22" s="398"/>
      <c r="N22" s="398"/>
      <c r="O22" s="77"/>
      <c r="P22" s="398">
        <v>1</v>
      </c>
      <c r="Q22" s="77"/>
      <c r="R22" s="77">
        <v>0</v>
      </c>
      <c r="S22" s="782"/>
      <c r="T22" s="782"/>
      <c r="U22" s="783"/>
      <c r="V22" s="784"/>
      <c r="X22" s="78"/>
      <c r="Y22" s="78"/>
      <c r="Z22" s="1"/>
    </row>
    <row r="23" spans="1:26" s="35" customFormat="1" ht="11.1" customHeight="1" thickBot="1">
      <c r="A23" s="784">
        <v>11</v>
      </c>
      <c r="B23" s="782">
        <v>31</v>
      </c>
      <c r="C23" s="782" t="str">
        <f t="shared" ref="C23" si="36">VLOOKUP(B23,$B$80:$D$141,2)</f>
        <v>森島</v>
      </c>
      <c r="D23" s="783" t="str">
        <f t="shared" ref="D23" si="37">VLOOKUP(B23,$B$80:$D$141,3)</f>
        <v>幕張</v>
      </c>
      <c r="E23" s="514"/>
      <c r="F23" s="586">
        <v>0</v>
      </c>
      <c r="G23" s="400"/>
      <c r="H23" s="400"/>
      <c r="I23" s="152"/>
      <c r="J23" s="589"/>
      <c r="K23" s="239"/>
      <c r="L23" s="239"/>
      <c r="M23" s="398"/>
      <c r="N23" s="398"/>
      <c r="O23" s="398"/>
      <c r="P23" s="534"/>
      <c r="Q23" s="77"/>
      <c r="R23" s="238">
        <v>1</v>
      </c>
      <c r="S23" s="782">
        <v>34</v>
      </c>
      <c r="T23" s="782" t="str">
        <f t="shared" ref="T23" si="38">VLOOKUP(S23,$B$80:$D$141,2)</f>
        <v>本多</v>
      </c>
      <c r="U23" s="783" t="str">
        <f t="shared" ref="U23" si="39">VLOOKUP(S23,$B$80:$D$141,3)</f>
        <v>敬愛学園</v>
      </c>
      <c r="V23" s="784">
        <v>42</v>
      </c>
      <c r="X23" s="78"/>
      <c r="Y23" s="78"/>
      <c r="Z23" s="1"/>
    </row>
    <row r="24" spans="1:26" s="35" customFormat="1" ht="11.1" customHeight="1" thickBot="1">
      <c r="A24" s="784"/>
      <c r="B24" s="782"/>
      <c r="C24" s="782"/>
      <c r="D24" s="783"/>
      <c r="E24" s="152"/>
      <c r="F24" s="152"/>
      <c r="G24" s="412"/>
      <c r="H24" s="588"/>
      <c r="I24" s="151"/>
      <c r="J24" s="617"/>
      <c r="K24" s="239"/>
      <c r="L24" s="239"/>
      <c r="M24" s="398"/>
      <c r="N24" s="398"/>
      <c r="O24" s="398"/>
      <c r="P24" s="563"/>
      <c r="Q24" s="398"/>
      <c r="R24" s="416"/>
      <c r="S24" s="782"/>
      <c r="T24" s="782"/>
      <c r="U24" s="783"/>
      <c r="V24" s="784"/>
      <c r="X24" s="78"/>
      <c r="Y24" s="78"/>
      <c r="Z24" s="1"/>
    </row>
    <row r="25" spans="1:26" s="35" customFormat="1" ht="11.1" customHeight="1" thickBot="1">
      <c r="A25" s="784">
        <v>12</v>
      </c>
      <c r="B25" s="782">
        <v>7</v>
      </c>
      <c r="C25" s="782" t="str">
        <f t="shared" ref="C25" si="40">VLOOKUP(B25,$B$80:$D$141,2)</f>
        <v>湯澤</v>
      </c>
      <c r="D25" s="783" t="str">
        <f t="shared" ref="D25" si="41">VLOOKUP(B25,$B$80:$D$141,3)</f>
        <v>木更津総合</v>
      </c>
      <c r="E25" s="152">
        <v>7</v>
      </c>
      <c r="F25" s="152"/>
      <c r="G25" s="239"/>
      <c r="H25" s="613">
        <v>0</v>
      </c>
      <c r="I25" s="151"/>
      <c r="J25" s="617"/>
      <c r="K25" s="239"/>
      <c r="L25" s="239"/>
      <c r="M25" s="398"/>
      <c r="N25" s="398"/>
      <c r="O25" s="398"/>
      <c r="P25" s="77"/>
      <c r="Q25" s="553">
        <v>3</v>
      </c>
      <c r="R25" s="523"/>
      <c r="S25" s="782">
        <v>37</v>
      </c>
      <c r="T25" s="782" t="str">
        <f t="shared" ref="T25" si="42">VLOOKUP(S25,$B$80:$D$141,2)</f>
        <v>森</v>
      </c>
      <c r="U25" s="783" t="str">
        <f t="shared" ref="U25" si="43">VLOOKUP(S25,$B$80:$D$141,3)</f>
        <v>柏日体</v>
      </c>
      <c r="V25" s="784">
        <v>43</v>
      </c>
      <c r="X25" s="78"/>
      <c r="Y25" s="78"/>
      <c r="Z25" s="1"/>
    </row>
    <row r="26" spans="1:26" s="35" customFormat="1" ht="11.1" customHeight="1" thickBot="1">
      <c r="A26" s="784"/>
      <c r="B26" s="782"/>
      <c r="C26" s="782"/>
      <c r="D26" s="783"/>
      <c r="E26" s="506"/>
      <c r="F26" s="152">
        <v>0</v>
      </c>
      <c r="G26" s="152"/>
      <c r="H26" s="589"/>
      <c r="I26" s="152"/>
      <c r="J26" s="589"/>
      <c r="K26" s="239"/>
      <c r="L26" s="239"/>
      <c r="M26" s="398"/>
      <c r="N26" s="398"/>
      <c r="O26" s="455"/>
      <c r="P26" s="77"/>
      <c r="Q26" s="77"/>
      <c r="R26" s="77">
        <v>2</v>
      </c>
      <c r="S26" s="782"/>
      <c r="T26" s="782"/>
      <c r="U26" s="783"/>
      <c r="V26" s="784"/>
      <c r="X26" s="78"/>
      <c r="Y26" s="78"/>
      <c r="Z26" s="1"/>
    </row>
    <row r="27" spans="1:26" s="35" customFormat="1" ht="11.1" customHeight="1" thickBot="1">
      <c r="A27" s="784">
        <v>13</v>
      </c>
      <c r="B27" s="782">
        <v>55</v>
      </c>
      <c r="C27" s="782" t="str">
        <f t="shared" ref="C27" si="44">VLOOKUP(B27,$B$80:$D$141,2)</f>
        <v>松井</v>
      </c>
      <c r="D27" s="783" t="str">
        <f t="shared" ref="D27" si="45">VLOOKUP(B27,$B$80:$D$141,3)</f>
        <v>銚子商業</v>
      </c>
      <c r="E27" s="399"/>
      <c r="F27" s="535"/>
      <c r="G27" s="152"/>
      <c r="H27" s="589"/>
      <c r="I27" s="152"/>
      <c r="J27" s="589"/>
      <c r="K27" s="239"/>
      <c r="L27" s="239"/>
      <c r="M27" s="398"/>
      <c r="N27" s="77"/>
      <c r="O27" s="553">
        <v>0</v>
      </c>
      <c r="P27" s="77"/>
      <c r="Q27" s="77"/>
      <c r="R27" s="238">
        <v>8</v>
      </c>
      <c r="S27" s="782">
        <v>6</v>
      </c>
      <c r="T27" s="782" t="str">
        <f t="shared" ref="T27" si="46">VLOOKUP(S27,$B$80:$D$141,2)</f>
        <v>木村</v>
      </c>
      <c r="U27" s="783" t="str">
        <f t="shared" ref="U27" si="47">VLOOKUP(S27,$B$80:$D$141,3)</f>
        <v>木更津総合</v>
      </c>
      <c r="V27" s="784">
        <v>44</v>
      </c>
      <c r="X27" s="78"/>
      <c r="Y27" s="78"/>
      <c r="Z27" s="1"/>
    </row>
    <row r="28" spans="1:26" s="35" customFormat="1" ht="11.1" customHeight="1" thickBot="1">
      <c r="A28" s="784"/>
      <c r="B28" s="782"/>
      <c r="C28" s="782"/>
      <c r="D28" s="783"/>
      <c r="E28" s="236">
        <v>0</v>
      </c>
      <c r="F28" s="400"/>
      <c r="G28" s="517"/>
      <c r="H28" s="589"/>
      <c r="I28" s="152"/>
      <c r="J28" s="589"/>
      <c r="K28" s="239"/>
      <c r="L28" s="239"/>
      <c r="M28" s="417"/>
      <c r="N28" s="238"/>
      <c r="O28" s="610"/>
      <c r="P28" s="77"/>
      <c r="Q28" s="77">
        <v>3</v>
      </c>
      <c r="R28" s="512"/>
      <c r="S28" s="782"/>
      <c r="T28" s="782"/>
      <c r="U28" s="783"/>
      <c r="V28" s="784"/>
      <c r="X28" s="78"/>
      <c r="Y28" s="78"/>
      <c r="Z28" s="1"/>
    </row>
    <row r="29" spans="1:26" s="35" customFormat="1" ht="11.1" customHeight="1">
      <c r="A29" s="784">
        <v>14</v>
      </c>
      <c r="B29" s="782">
        <v>62</v>
      </c>
      <c r="C29" s="782" t="str">
        <f t="shared" ref="C29" si="48">VLOOKUP(B29,$B$80:$D$141,2)</f>
        <v>久保</v>
      </c>
      <c r="D29" s="783" t="str">
        <f t="shared" ref="D29" si="49">VLOOKUP(B29,$B$80:$D$141,3)</f>
        <v>市立銚子</v>
      </c>
      <c r="E29" s="152">
        <v>0</v>
      </c>
      <c r="F29" s="502"/>
      <c r="G29" s="516">
        <v>5</v>
      </c>
      <c r="H29" s="152"/>
      <c r="I29" s="152"/>
      <c r="J29" s="589"/>
      <c r="K29" s="239"/>
      <c r="L29" s="239"/>
      <c r="M29" s="417"/>
      <c r="N29" s="238"/>
      <c r="O29" s="565"/>
      <c r="P29" s="600"/>
      <c r="Q29" s="513"/>
      <c r="R29" s="415"/>
      <c r="S29" s="782">
        <v>21</v>
      </c>
      <c r="T29" s="782" t="str">
        <f t="shared" ref="T29" si="50">VLOOKUP(S29,$B$80:$D$141,2)</f>
        <v>今村</v>
      </c>
      <c r="U29" s="783" t="str">
        <f t="shared" ref="U29" si="51">VLOOKUP(S29,$B$80:$D$141,3)</f>
        <v>学館浦安</v>
      </c>
      <c r="V29" s="784">
        <v>45</v>
      </c>
      <c r="X29" s="78"/>
      <c r="Y29" s="78"/>
      <c r="Z29" s="1"/>
    </row>
    <row r="30" spans="1:26" s="35" customFormat="1" ht="11.1" customHeight="1" thickBot="1">
      <c r="A30" s="784"/>
      <c r="B30" s="782"/>
      <c r="C30" s="782"/>
      <c r="D30" s="783"/>
      <c r="E30" s="413"/>
      <c r="F30" s="517"/>
      <c r="G30" s="589"/>
      <c r="H30" s="152"/>
      <c r="I30" s="152"/>
      <c r="J30" s="589"/>
      <c r="K30" s="239"/>
      <c r="L30" s="239"/>
      <c r="M30" s="398"/>
      <c r="N30" s="77"/>
      <c r="O30" s="565"/>
      <c r="P30" s="398"/>
      <c r="Q30" s="77"/>
      <c r="R30" s="77">
        <v>0</v>
      </c>
      <c r="S30" s="782"/>
      <c r="T30" s="782"/>
      <c r="U30" s="783"/>
      <c r="V30" s="784"/>
      <c r="X30" s="78"/>
      <c r="Y30" s="78"/>
      <c r="Z30" s="1"/>
    </row>
    <row r="31" spans="1:26" s="35" customFormat="1" ht="11.1" customHeight="1" thickBot="1">
      <c r="A31" s="784">
        <v>15</v>
      </c>
      <c r="B31" s="782">
        <v>40</v>
      </c>
      <c r="C31" s="782" t="str">
        <f t="shared" ref="C31" si="52">VLOOKUP(B31,$B$80:$D$141,2)</f>
        <v>仲山</v>
      </c>
      <c r="D31" s="783" t="str">
        <f t="shared" ref="D31" si="53">VLOOKUP(B31,$B$80:$D$141,3)</f>
        <v>柏日体</v>
      </c>
      <c r="E31" s="514"/>
      <c r="F31" s="584">
        <v>1</v>
      </c>
      <c r="G31" s="152"/>
      <c r="H31" s="152"/>
      <c r="I31" s="152"/>
      <c r="J31" s="589"/>
      <c r="K31" s="239"/>
      <c r="L31" s="239"/>
      <c r="M31" s="398"/>
      <c r="N31" s="77"/>
      <c r="O31" s="77"/>
      <c r="P31" s="564">
        <v>2</v>
      </c>
      <c r="Q31" s="77"/>
      <c r="R31" s="238">
        <v>0</v>
      </c>
      <c r="S31" s="782">
        <v>14</v>
      </c>
      <c r="T31" s="782" t="str">
        <f t="shared" ref="T31" si="54">VLOOKUP(S31,$B$80:$D$141,2)</f>
        <v>増田</v>
      </c>
      <c r="U31" s="783" t="str">
        <f t="shared" ref="U31" si="55">VLOOKUP(S31,$B$80:$D$141,3)</f>
        <v>千葉学芸</v>
      </c>
      <c r="V31" s="784">
        <v>46</v>
      </c>
      <c r="X31" s="78"/>
      <c r="Y31" s="78"/>
      <c r="Z31" s="1"/>
    </row>
    <row r="32" spans="1:26" s="35" customFormat="1" ht="11.1" customHeight="1" thickBot="1">
      <c r="A32" s="784"/>
      <c r="B32" s="782"/>
      <c r="C32" s="782"/>
      <c r="D32" s="783"/>
      <c r="E32" s="152">
        <v>3</v>
      </c>
      <c r="F32" s="152"/>
      <c r="G32" s="152"/>
      <c r="H32" s="152"/>
      <c r="I32" s="152"/>
      <c r="J32" s="589"/>
      <c r="K32" s="239"/>
      <c r="L32" s="239"/>
      <c r="M32" s="398"/>
      <c r="N32" s="77"/>
      <c r="O32" s="77"/>
      <c r="P32" s="565"/>
      <c r="Q32" s="398"/>
      <c r="R32" s="416"/>
      <c r="S32" s="782"/>
      <c r="T32" s="782"/>
      <c r="U32" s="783"/>
      <c r="V32" s="784"/>
      <c r="X32" s="78"/>
      <c r="Y32" s="78"/>
      <c r="Z32" s="1"/>
    </row>
    <row r="33" spans="1:26" s="35" customFormat="1" ht="11.1" customHeight="1" thickBot="1">
      <c r="A33" s="784">
        <v>16</v>
      </c>
      <c r="B33" s="782">
        <v>51</v>
      </c>
      <c r="C33" s="782" t="str">
        <f t="shared" ref="C33" si="56">VLOOKUP(B33,$B$80:$D$141,2)</f>
        <v>山口 峻</v>
      </c>
      <c r="D33" s="783" t="str">
        <f t="shared" ref="D33" si="57">VLOOKUP(B33,$B$80:$D$141,3)</f>
        <v>市立銚子</v>
      </c>
      <c r="E33" s="152">
        <v>8</v>
      </c>
      <c r="F33" s="152"/>
      <c r="G33" s="152"/>
      <c r="H33" s="152"/>
      <c r="I33" s="152"/>
      <c r="J33" s="589"/>
      <c r="K33" s="239"/>
      <c r="L33" s="239"/>
      <c r="M33" s="398"/>
      <c r="N33" s="77"/>
      <c r="O33" s="77"/>
      <c r="P33" s="77"/>
      <c r="Q33" s="553">
        <v>3</v>
      </c>
      <c r="R33" s="523"/>
      <c r="S33" s="782">
        <v>52</v>
      </c>
      <c r="T33" s="782" t="str">
        <f t="shared" ref="T33" si="58">VLOOKUP(S33,$B$80:$D$141,2)</f>
        <v>山口 美</v>
      </c>
      <c r="U33" s="783" t="str">
        <f t="shared" ref="U33" si="59">VLOOKUP(S33,$B$80:$D$141,3)</f>
        <v>市立銚子</v>
      </c>
      <c r="V33" s="784">
        <v>47</v>
      </c>
      <c r="X33" s="78"/>
      <c r="Y33" s="78"/>
      <c r="Z33" s="1"/>
    </row>
    <row r="34" spans="1:26" s="35" customFormat="1" ht="11.1" customHeight="1" thickBot="1">
      <c r="A34" s="784"/>
      <c r="B34" s="782"/>
      <c r="C34" s="782"/>
      <c r="D34" s="783"/>
      <c r="E34" s="506"/>
      <c r="F34" s="152">
        <v>0</v>
      </c>
      <c r="G34" s="152"/>
      <c r="H34" s="152"/>
      <c r="I34" s="152">
        <v>0</v>
      </c>
      <c r="J34" s="618"/>
      <c r="K34" s="414"/>
      <c r="L34" s="619"/>
      <c r="M34" s="620"/>
      <c r="N34" s="77"/>
      <c r="O34" s="77"/>
      <c r="P34" s="77"/>
      <c r="Q34" s="77"/>
      <c r="R34" s="77">
        <v>3</v>
      </c>
      <c r="S34" s="782"/>
      <c r="T34" s="782"/>
      <c r="U34" s="783"/>
      <c r="V34" s="784"/>
      <c r="X34" s="78"/>
      <c r="Y34" s="78"/>
      <c r="Z34" s="1"/>
    </row>
    <row r="35" spans="1:26" s="35" customFormat="1" ht="11.1" customHeight="1" thickBot="1">
      <c r="A35" s="784">
        <v>17</v>
      </c>
      <c r="B35" s="782">
        <v>57</v>
      </c>
      <c r="C35" s="782" t="str">
        <f t="shared" ref="C35" si="60">VLOOKUP(B35,$B$80:$D$141,2)</f>
        <v>齋藤</v>
      </c>
      <c r="D35" s="783" t="str">
        <f t="shared" ref="D35" si="61">VLOOKUP(B35,$B$80:$D$141,3)</f>
        <v>横芝敬愛</v>
      </c>
      <c r="E35" s="399"/>
      <c r="F35" s="535"/>
      <c r="G35" s="152"/>
      <c r="H35" s="152"/>
      <c r="I35" s="400"/>
      <c r="J35" s="234"/>
      <c r="K35" s="237"/>
      <c r="L35" s="239"/>
      <c r="M35" s="565"/>
      <c r="N35" s="77">
        <v>2</v>
      </c>
      <c r="O35" s="77"/>
      <c r="P35" s="77"/>
      <c r="Q35" s="77"/>
      <c r="R35" s="238">
        <v>8</v>
      </c>
      <c r="S35" s="782">
        <v>4</v>
      </c>
      <c r="T35" s="782" t="str">
        <f t="shared" ref="T35" si="62">VLOOKUP(S35,$B$80:$D$141,2)</f>
        <v>塚本</v>
      </c>
      <c r="U35" s="783" t="str">
        <f t="shared" ref="U35" si="63">VLOOKUP(S35,$B$80:$D$141,3)</f>
        <v>拓大紅陵</v>
      </c>
      <c r="V35" s="784">
        <v>48</v>
      </c>
      <c r="X35" s="78"/>
      <c r="Y35" s="78"/>
      <c r="Z35" s="1"/>
    </row>
    <row r="36" spans="1:26" s="35" customFormat="1" ht="11.1" customHeight="1" thickBot="1">
      <c r="A36" s="784"/>
      <c r="B36" s="782"/>
      <c r="C36" s="782"/>
      <c r="D36" s="783"/>
      <c r="E36" s="236">
        <v>0</v>
      </c>
      <c r="F36" s="400"/>
      <c r="G36" s="517">
        <v>4</v>
      </c>
      <c r="H36" s="152"/>
      <c r="I36" s="400"/>
      <c r="J36" s="152"/>
      <c r="K36" s="239"/>
      <c r="L36" s="239"/>
      <c r="M36" s="565"/>
      <c r="N36" s="77"/>
      <c r="O36" s="77"/>
      <c r="P36" s="77"/>
      <c r="Q36" s="77">
        <v>5</v>
      </c>
      <c r="R36" s="512"/>
      <c r="S36" s="782"/>
      <c r="T36" s="782"/>
      <c r="U36" s="783"/>
      <c r="V36" s="784"/>
      <c r="X36" s="78"/>
      <c r="Y36" s="78"/>
      <c r="Z36" s="1"/>
    </row>
    <row r="37" spans="1:26" s="35" customFormat="1" ht="11.1" customHeight="1" thickBot="1">
      <c r="A37" s="784">
        <v>18</v>
      </c>
      <c r="B37" s="782">
        <v>38</v>
      </c>
      <c r="C37" s="782" t="str">
        <f t="shared" ref="C37" si="64">VLOOKUP(B37,$B$80:$D$141,2)</f>
        <v>黒田</v>
      </c>
      <c r="D37" s="783" t="str">
        <f t="shared" ref="D37" si="65">VLOOKUP(B37,$B$80:$D$141,3)</f>
        <v>柏日体</v>
      </c>
      <c r="E37" s="152">
        <v>8</v>
      </c>
      <c r="F37" s="502"/>
      <c r="G37" s="516"/>
      <c r="H37" s="589"/>
      <c r="I37" s="400"/>
      <c r="J37" s="152"/>
      <c r="K37" s="239"/>
      <c r="L37" s="239"/>
      <c r="M37" s="565"/>
      <c r="N37" s="77"/>
      <c r="O37" s="77"/>
      <c r="P37" s="565"/>
      <c r="Q37" s="561"/>
      <c r="R37" s="415"/>
      <c r="S37" s="782">
        <v>61</v>
      </c>
      <c r="T37" s="782" t="str">
        <f t="shared" ref="T37" si="66">VLOOKUP(S37,$B$80:$D$141,2)</f>
        <v>飯田</v>
      </c>
      <c r="U37" s="783" t="str">
        <f t="shared" ref="U37" si="67">VLOOKUP(S37,$B$80:$D$141,3)</f>
        <v>市立銚子</v>
      </c>
      <c r="V37" s="784">
        <v>49</v>
      </c>
      <c r="X37" s="78"/>
      <c r="Y37" s="78"/>
      <c r="Z37" s="1"/>
    </row>
    <row r="38" spans="1:26" s="35" customFormat="1" ht="11.1" customHeight="1" thickBot="1">
      <c r="A38" s="784"/>
      <c r="B38" s="782"/>
      <c r="C38" s="782"/>
      <c r="D38" s="783"/>
      <c r="E38" s="506"/>
      <c r="F38" s="152"/>
      <c r="G38" s="589"/>
      <c r="H38" s="589"/>
      <c r="I38" s="400"/>
      <c r="J38" s="152"/>
      <c r="K38" s="239"/>
      <c r="L38" s="239"/>
      <c r="M38" s="565"/>
      <c r="N38" s="77"/>
      <c r="O38" s="33"/>
      <c r="P38" s="598">
        <v>7</v>
      </c>
      <c r="Q38" s="77"/>
      <c r="R38" s="77">
        <v>0</v>
      </c>
      <c r="S38" s="782"/>
      <c r="T38" s="782"/>
      <c r="U38" s="783"/>
      <c r="V38" s="784"/>
      <c r="X38" s="78"/>
      <c r="Y38" s="78"/>
      <c r="Z38" s="1"/>
    </row>
    <row r="39" spans="1:26" s="35" customFormat="1" ht="11.1" customHeight="1">
      <c r="A39" s="784">
        <v>19</v>
      </c>
      <c r="B39" s="782">
        <v>49</v>
      </c>
      <c r="C39" s="782" t="str">
        <f t="shared" ref="C39" si="68">VLOOKUP(B39,$B$80:$D$141,2)</f>
        <v>鈴木</v>
      </c>
      <c r="D39" s="783" t="str">
        <f t="shared" ref="D39" si="69">VLOOKUP(B39,$B$80:$D$141,3)</f>
        <v>佐原</v>
      </c>
      <c r="E39" s="239"/>
      <c r="F39" s="583">
        <v>7</v>
      </c>
      <c r="G39" s="152"/>
      <c r="H39" s="589"/>
      <c r="I39" s="400"/>
      <c r="J39" s="152"/>
      <c r="K39" s="239"/>
      <c r="L39" s="239"/>
      <c r="M39" s="565"/>
      <c r="N39" s="77"/>
      <c r="O39" s="565"/>
      <c r="P39" s="398"/>
      <c r="Q39" s="77"/>
      <c r="R39" s="238">
        <v>0</v>
      </c>
      <c r="S39" s="782">
        <v>19</v>
      </c>
      <c r="T39" s="782" t="str">
        <f t="shared" ref="T39" si="70">VLOOKUP(S39,$B$80:$D$141,2)</f>
        <v>若梅</v>
      </c>
      <c r="U39" s="783" t="str">
        <f t="shared" ref="U39" si="71">VLOOKUP(S39,$B$80:$D$141,3)</f>
        <v>成東</v>
      </c>
      <c r="V39" s="784">
        <v>50</v>
      </c>
      <c r="X39" s="78"/>
      <c r="Y39" s="78"/>
      <c r="Z39" s="1"/>
    </row>
    <row r="40" spans="1:26" s="35" customFormat="1" ht="11.1" customHeight="1" thickBot="1">
      <c r="A40" s="784"/>
      <c r="B40" s="782"/>
      <c r="C40" s="782"/>
      <c r="D40" s="783"/>
      <c r="E40" s="236">
        <v>0</v>
      </c>
      <c r="F40" s="152"/>
      <c r="G40" s="409"/>
      <c r="H40" s="597">
        <v>2</v>
      </c>
      <c r="I40" s="400"/>
      <c r="J40" s="152"/>
      <c r="K40" s="239"/>
      <c r="L40" s="239"/>
      <c r="M40" s="565"/>
      <c r="N40" s="77"/>
      <c r="O40" s="565"/>
      <c r="P40" s="398"/>
      <c r="Q40" s="398"/>
      <c r="R40" s="416"/>
      <c r="S40" s="782"/>
      <c r="T40" s="782"/>
      <c r="U40" s="783"/>
      <c r="V40" s="784"/>
      <c r="X40" s="78"/>
      <c r="Y40" s="78"/>
      <c r="Z40" s="1"/>
    </row>
    <row r="41" spans="1:26" s="35" customFormat="1" ht="11.1" customHeight="1" thickBot="1">
      <c r="A41" s="784">
        <v>20</v>
      </c>
      <c r="B41" s="782">
        <v>11</v>
      </c>
      <c r="C41" s="782" t="str">
        <f t="shared" ref="C41" si="72">VLOOKUP(B41,$B$80:$D$141,2)</f>
        <v>青山</v>
      </c>
      <c r="D41" s="783" t="str">
        <f t="shared" ref="D41" si="73">VLOOKUP(B41,$B$80:$D$141,3)</f>
        <v>長生</v>
      </c>
      <c r="E41" s="152">
        <v>3</v>
      </c>
      <c r="F41" s="152"/>
      <c r="G41" s="399"/>
      <c r="H41" s="400"/>
      <c r="I41" s="400"/>
      <c r="J41" s="152"/>
      <c r="K41" s="239"/>
      <c r="L41" s="239"/>
      <c r="M41" s="565"/>
      <c r="N41" s="77"/>
      <c r="O41" s="565"/>
      <c r="P41" s="77"/>
      <c r="Q41" s="553">
        <v>0</v>
      </c>
      <c r="R41" s="523"/>
      <c r="S41" s="782">
        <v>10</v>
      </c>
      <c r="T41" s="782" t="str">
        <f t="shared" ref="T41" si="74">VLOOKUP(S41,$B$80:$D$141,2)</f>
        <v>伊坂</v>
      </c>
      <c r="U41" s="783" t="str">
        <f t="shared" ref="U41" si="75">VLOOKUP(S41,$B$80:$D$141,3)</f>
        <v>長生</v>
      </c>
      <c r="V41" s="784">
        <v>51</v>
      </c>
      <c r="X41" s="78"/>
      <c r="Y41" s="78"/>
      <c r="Z41" s="1"/>
    </row>
    <row r="42" spans="1:26" s="35" customFormat="1" ht="11.1" customHeight="1" thickBot="1">
      <c r="A42" s="784"/>
      <c r="B42" s="782"/>
      <c r="C42" s="782"/>
      <c r="D42" s="783"/>
      <c r="E42" s="411"/>
      <c r="F42" s="517">
        <v>1</v>
      </c>
      <c r="G42" s="400"/>
      <c r="H42" s="400"/>
      <c r="I42" s="400"/>
      <c r="J42" s="152"/>
      <c r="K42" s="239"/>
      <c r="L42" s="239"/>
      <c r="M42" s="565"/>
      <c r="N42" s="77"/>
      <c r="O42" s="592">
        <v>4</v>
      </c>
      <c r="P42" s="77"/>
      <c r="Q42" s="77"/>
      <c r="R42" s="77">
        <v>1</v>
      </c>
      <c r="S42" s="782"/>
      <c r="T42" s="782"/>
      <c r="U42" s="783"/>
      <c r="V42" s="784"/>
      <c r="X42" s="78"/>
      <c r="Y42" s="78"/>
      <c r="Z42" s="1"/>
    </row>
    <row r="43" spans="1:26" s="35" customFormat="1" ht="11.1" customHeight="1" thickBot="1">
      <c r="A43" s="784">
        <v>21</v>
      </c>
      <c r="B43" s="782">
        <v>35</v>
      </c>
      <c r="C43" s="782" t="str">
        <f t="shared" ref="C43" si="76">VLOOKUP(B43,$B$80:$D$141,2)</f>
        <v>西川</v>
      </c>
      <c r="D43" s="783" t="str">
        <f t="shared" ref="D43" si="77">VLOOKUP(B43,$B$80:$D$141,3)</f>
        <v>千葉南</v>
      </c>
      <c r="E43" s="514"/>
      <c r="F43" s="518"/>
      <c r="G43" s="400"/>
      <c r="H43" s="400"/>
      <c r="I43" s="400"/>
      <c r="J43" s="152"/>
      <c r="K43" s="239"/>
      <c r="L43" s="239"/>
      <c r="M43" s="565"/>
      <c r="N43" s="565"/>
      <c r="O43" s="398"/>
      <c r="P43" s="77"/>
      <c r="Q43" s="77"/>
      <c r="R43" s="415">
        <v>0</v>
      </c>
      <c r="S43" s="782">
        <v>50</v>
      </c>
      <c r="T43" s="782" t="str">
        <f t="shared" ref="T43" si="78">VLOOKUP(S43,$B$80:$D$141,2)</f>
        <v>伊藤</v>
      </c>
      <c r="U43" s="783" t="str">
        <f t="shared" ref="U43" si="79">VLOOKUP(S43,$B$80:$D$141,3)</f>
        <v>佐原</v>
      </c>
      <c r="V43" s="784">
        <v>52</v>
      </c>
      <c r="X43" s="78"/>
      <c r="Y43" s="78"/>
      <c r="Z43" s="1"/>
    </row>
    <row r="44" spans="1:26" s="35" customFormat="1" ht="11.1" customHeight="1" thickBot="1">
      <c r="A44" s="784"/>
      <c r="B44" s="782"/>
      <c r="C44" s="782"/>
      <c r="D44" s="783"/>
      <c r="E44" s="152">
        <v>7</v>
      </c>
      <c r="F44" s="400"/>
      <c r="G44" s="400"/>
      <c r="H44" s="400"/>
      <c r="I44" s="400"/>
      <c r="J44" s="152"/>
      <c r="K44" s="239"/>
      <c r="L44" s="239"/>
      <c r="M44" s="565"/>
      <c r="N44" s="565"/>
      <c r="O44" s="398"/>
      <c r="P44" s="77"/>
      <c r="Q44" s="398">
        <v>5</v>
      </c>
      <c r="R44" s="77"/>
      <c r="S44" s="782"/>
      <c r="T44" s="782"/>
      <c r="U44" s="783"/>
      <c r="V44" s="784"/>
      <c r="X44" s="78"/>
      <c r="Y44" s="78"/>
      <c r="Z44" s="1"/>
    </row>
    <row r="45" spans="1:26" s="35" customFormat="1" ht="11.1" customHeight="1" thickBot="1">
      <c r="A45" s="784">
        <v>22</v>
      </c>
      <c r="B45" s="782">
        <v>27</v>
      </c>
      <c r="C45" s="782" t="str">
        <f t="shared" ref="C45" si="80">VLOOKUP(B45,$B$80:$D$141,2)</f>
        <v>松本</v>
      </c>
      <c r="D45" s="783" t="str">
        <f t="shared" ref="D45" si="81">VLOOKUP(B45,$B$80:$D$141,3)</f>
        <v>習志野</v>
      </c>
      <c r="E45" s="152"/>
      <c r="F45" s="502"/>
      <c r="G45" s="516">
        <v>1</v>
      </c>
      <c r="H45" s="400"/>
      <c r="I45" s="400"/>
      <c r="J45" s="152"/>
      <c r="K45" s="239"/>
      <c r="L45" s="239"/>
      <c r="M45" s="565"/>
      <c r="N45" s="565"/>
      <c r="O45" s="398"/>
      <c r="P45" s="599"/>
      <c r="Q45" s="564"/>
      <c r="R45" s="533"/>
      <c r="S45" s="782">
        <v>44</v>
      </c>
      <c r="T45" s="782" t="str">
        <f t="shared" ref="T45" si="82">VLOOKUP(S45,$B$80:$D$141,2)</f>
        <v>渡辺</v>
      </c>
      <c r="U45" s="783" t="str">
        <f t="shared" ref="U45" si="83">VLOOKUP(S45,$B$80:$D$141,3)</f>
        <v>麗澤</v>
      </c>
      <c r="V45" s="784">
        <v>53</v>
      </c>
      <c r="X45" s="78"/>
      <c r="Y45" s="78"/>
      <c r="Z45" s="1"/>
    </row>
    <row r="46" spans="1:26" s="35" customFormat="1" ht="11.1" customHeight="1" thickBot="1">
      <c r="A46" s="784"/>
      <c r="B46" s="782"/>
      <c r="C46" s="782"/>
      <c r="D46" s="783"/>
      <c r="E46" s="506"/>
      <c r="F46" s="152"/>
      <c r="G46" s="589"/>
      <c r="H46" s="400"/>
      <c r="I46" s="400"/>
      <c r="J46" s="152"/>
      <c r="K46" s="239"/>
      <c r="L46" s="239"/>
      <c r="M46" s="565"/>
      <c r="N46" s="565"/>
      <c r="O46" s="398"/>
      <c r="P46" s="562"/>
      <c r="Q46" s="77"/>
      <c r="R46" s="77">
        <v>8</v>
      </c>
      <c r="S46" s="782"/>
      <c r="T46" s="782"/>
      <c r="U46" s="783"/>
      <c r="V46" s="784"/>
      <c r="X46" s="78"/>
      <c r="Y46" s="78"/>
      <c r="Z46" s="1"/>
    </row>
    <row r="47" spans="1:26" s="35" customFormat="1" ht="11.1" customHeight="1" thickBot="1">
      <c r="A47" s="784">
        <v>23</v>
      </c>
      <c r="B47" s="782">
        <v>45</v>
      </c>
      <c r="C47" s="782" t="str">
        <f t="shared" ref="C47" si="84">VLOOKUP(B47,$B$80:$D$141,2)</f>
        <v>古谷</v>
      </c>
      <c r="D47" s="783" t="str">
        <f t="shared" ref="D47" si="85">VLOOKUP(B47,$B$80:$D$141,3)</f>
        <v>野田中央</v>
      </c>
      <c r="E47" s="239"/>
      <c r="F47" s="583">
        <v>5</v>
      </c>
      <c r="G47" s="152"/>
      <c r="H47" s="400"/>
      <c r="I47" s="400"/>
      <c r="J47" s="152"/>
      <c r="K47" s="239"/>
      <c r="L47" s="239"/>
      <c r="M47" s="565"/>
      <c r="N47" s="565"/>
      <c r="O47" s="77"/>
      <c r="P47" s="398">
        <v>2</v>
      </c>
      <c r="Q47" s="77"/>
      <c r="R47" s="238">
        <v>6</v>
      </c>
      <c r="S47" s="782">
        <v>60</v>
      </c>
      <c r="T47" s="782" t="str">
        <f t="shared" ref="T47" si="86">VLOOKUP(S47,$B$80:$D$141,2)</f>
        <v>富谷</v>
      </c>
      <c r="U47" s="783" t="str">
        <f t="shared" ref="U47" si="87">VLOOKUP(S47,$B$80:$D$141,3)</f>
        <v>千葉黎明</v>
      </c>
      <c r="V47" s="784">
        <v>54</v>
      </c>
      <c r="X47" s="78"/>
      <c r="Y47" s="78"/>
      <c r="Z47" s="1"/>
    </row>
    <row r="48" spans="1:26" s="35" customFormat="1" ht="11.1" customHeight="1" thickBot="1">
      <c r="A48" s="784"/>
      <c r="B48" s="782"/>
      <c r="C48" s="782"/>
      <c r="D48" s="783"/>
      <c r="E48" s="505" t="s">
        <v>637</v>
      </c>
      <c r="F48" s="152"/>
      <c r="G48" s="152"/>
      <c r="H48" s="412"/>
      <c r="I48" s="536"/>
      <c r="J48" s="152"/>
      <c r="K48" s="239"/>
      <c r="L48" s="239"/>
      <c r="M48" s="565"/>
      <c r="N48" s="565"/>
      <c r="O48" s="77"/>
      <c r="P48" s="398"/>
      <c r="Q48" s="77"/>
      <c r="R48" s="512"/>
      <c r="S48" s="782"/>
      <c r="T48" s="782"/>
      <c r="U48" s="783"/>
      <c r="V48" s="784"/>
      <c r="X48" s="78"/>
      <c r="Y48" s="78"/>
      <c r="Z48" s="1"/>
    </row>
    <row r="49" spans="1:26" s="35" customFormat="1" ht="11.1" customHeight="1" thickBot="1">
      <c r="A49" s="784">
        <v>24</v>
      </c>
      <c r="B49" s="782">
        <v>32</v>
      </c>
      <c r="C49" s="782" t="str">
        <f t="shared" ref="C49" si="88">VLOOKUP(B49,$B$80:$D$141,2)</f>
        <v>岩田</v>
      </c>
      <c r="D49" s="783" t="str">
        <f t="shared" ref="D49" si="89">VLOOKUP(B49,$B$80:$D$141,3)</f>
        <v>千葉経済</v>
      </c>
      <c r="E49" s="152">
        <v>2</v>
      </c>
      <c r="F49" s="152"/>
      <c r="G49" s="152"/>
      <c r="H49" s="239"/>
      <c r="I49" s="516">
        <v>0</v>
      </c>
      <c r="J49" s="152"/>
      <c r="K49" s="239"/>
      <c r="L49" s="239"/>
      <c r="M49" s="565"/>
      <c r="N49" s="565"/>
      <c r="O49" s="77"/>
      <c r="P49" s="77"/>
      <c r="Q49" s="552">
        <v>0</v>
      </c>
      <c r="R49" s="77"/>
      <c r="S49" s="782">
        <v>8</v>
      </c>
      <c r="T49" s="782" t="str">
        <f t="shared" ref="T49" si="90">VLOOKUP(S49,$B$80:$D$141,2)</f>
        <v>高山</v>
      </c>
      <c r="U49" s="783" t="str">
        <f t="shared" ref="U49" si="91">VLOOKUP(S49,$B$80:$D$141,3)</f>
        <v>袖ヶ浦</v>
      </c>
      <c r="V49" s="784">
        <v>55</v>
      </c>
      <c r="X49" s="78"/>
      <c r="Y49" s="78"/>
      <c r="Z49" s="1"/>
    </row>
    <row r="50" spans="1:26" s="35" customFormat="1" ht="11.1" customHeight="1" thickBot="1">
      <c r="A50" s="784"/>
      <c r="B50" s="782"/>
      <c r="C50" s="782"/>
      <c r="D50" s="783"/>
      <c r="E50" s="506"/>
      <c r="F50" s="152">
        <v>0</v>
      </c>
      <c r="G50" s="152"/>
      <c r="H50" s="152"/>
      <c r="I50" s="589"/>
      <c r="J50" s="152"/>
      <c r="K50" s="239"/>
      <c r="L50" s="239"/>
      <c r="M50" s="565"/>
      <c r="N50" s="592"/>
      <c r="O50" s="409"/>
      <c r="P50" s="77"/>
      <c r="Q50" s="77"/>
      <c r="R50" s="416">
        <v>0</v>
      </c>
      <c r="S50" s="782"/>
      <c r="T50" s="782"/>
      <c r="U50" s="783"/>
      <c r="V50" s="784"/>
      <c r="X50" s="78"/>
      <c r="Y50" s="78"/>
      <c r="Z50" s="1"/>
    </row>
    <row r="51" spans="1:26" s="35" customFormat="1" ht="11.1" customHeight="1" thickBot="1">
      <c r="A51" s="784">
        <v>25</v>
      </c>
      <c r="B51" s="782">
        <v>16</v>
      </c>
      <c r="C51" s="782" t="str">
        <f t="shared" ref="C51" si="92">VLOOKUP(B51,$B$80:$D$141,2)</f>
        <v>下村</v>
      </c>
      <c r="D51" s="783" t="str">
        <f t="shared" ref="D51" si="93">VLOOKUP(B51,$B$80:$D$141,3)</f>
        <v>東金</v>
      </c>
      <c r="E51" s="399"/>
      <c r="F51" s="535"/>
      <c r="G51" s="152"/>
      <c r="H51" s="152"/>
      <c r="I51" s="589"/>
      <c r="J51" s="152"/>
      <c r="K51" s="239"/>
      <c r="L51" s="239"/>
      <c r="M51" s="77"/>
      <c r="N51" s="398">
        <v>2</v>
      </c>
      <c r="O51" s="396"/>
      <c r="P51" s="77"/>
      <c r="Q51" s="77"/>
      <c r="R51" s="238">
        <v>8</v>
      </c>
      <c r="S51" s="782">
        <v>2</v>
      </c>
      <c r="T51" s="782" t="str">
        <f t="shared" ref="T51" si="94">VLOOKUP(S51,$B$80:$D$141,2)</f>
        <v>林</v>
      </c>
      <c r="U51" s="783" t="str">
        <f t="shared" ref="U51" si="95">VLOOKUP(S51,$B$80:$D$141,3)</f>
        <v>拓大紅陵</v>
      </c>
      <c r="V51" s="784">
        <v>56</v>
      </c>
      <c r="X51" s="78"/>
      <c r="Y51" s="78"/>
      <c r="Z51" s="1"/>
    </row>
    <row r="52" spans="1:26" s="35" customFormat="1" ht="11.1" customHeight="1" thickBot="1">
      <c r="A52" s="784"/>
      <c r="B52" s="782"/>
      <c r="C52" s="782"/>
      <c r="D52" s="783"/>
      <c r="E52" s="236">
        <v>0</v>
      </c>
      <c r="F52" s="400"/>
      <c r="G52" s="152">
        <v>2</v>
      </c>
      <c r="H52" s="152"/>
      <c r="I52" s="589"/>
      <c r="J52" s="152"/>
      <c r="K52" s="239"/>
      <c r="L52" s="239"/>
      <c r="M52" s="77"/>
      <c r="N52" s="398"/>
      <c r="O52" s="77"/>
      <c r="P52" s="77"/>
      <c r="Q52" s="77">
        <v>6</v>
      </c>
      <c r="R52" s="512"/>
      <c r="S52" s="782"/>
      <c r="T52" s="782"/>
      <c r="U52" s="783"/>
      <c r="V52" s="784"/>
      <c r="X52" s="78"/>
      <c r="Y52" s="78"/>
      <c r="Z52" s="1"/>
    </row>
    <row r="53" spans="1:26" s="35" customFormat="1" ht="11.1" customHeight="1" thickBot="1">
      <c r="A53" s="784">
        <v>26</v>
      </c>
      <c r="B53" s="782">
        <v>1</v>
      </c>
      <c r="C53" s="782" t="str">
        <f t="shared" ref="C53" si="96">VLOOKUP(B53,$B$80:$D$141,2)</f>
        <v>後藤</v>
      </c>
      <c r="D53" s="783" t="str">
        <f t="shared" ref="D53" si="97">VLOOKUP(B53,$B$80:$D$141,3)</f>
        <v>拓大紅陵</v>
      </c>
      <c r="E53" s="152">
        <v>8</v>
      </c>
      <c r="F53" s="502"/>
      <c r="G53" s="516"/>
      <c r="H53" s="589"/>
      <c r="I53" s="589"/>
      <c r="J53" s="152"/>
      <c r="K53" s="239"/>
      <c r="L53" s="239"/>
      <c r="M53" s="77"/>
      <c r="N53" s="398"/>
      <c r="O53" s="77"/>
      <c r="P53" s="565"/>
      <c r="Q53" s="561"/>
      <c r="R53" s="415"/>
      <c r="S53" s="782">
        <v>46</v>
      </c>
      <c r="T53" s="782" t="str">
        <f t="shared" ref="T53" si="98">VLOOKUP(S53,$B$80:$D$141,2)</f>
        <v>知久</v>
      </c>
      <c r="U53" s="783" t="str">
        <f t="shared" ref="U53" si="99">VLOOKUP(S53,$B$80:$D$141,3)</f>
        <v>野田中央</v>
      </c>
      <c r="V53" s="784">
        <v>57</v>
      </c>
      <c r="X53" s="78"/>
      <c r="Y53" s="78"/>
      <c r="Z53" s="1"/>
    </row>
    <row r="54" spans="1:26" s="35" customFormat="1" ht="11.1" customHeight="1" thickBot="1">
      <c r="A54" s="784"/>
      <c r="B54" s="782"/>
      <c r="C54" s="782"/>
      <c r="D54" s="783"/>
      <c r="E54" s="506"/>
      <c r="F54" s="152"/>
      <c r="G54" s="589"/>
      <c r="H54" s="589"/>
      <c r="I54" s="589"/>
      <c r="J54" s="152"/>
      <c r="K54" s="239"/>
      <c r="L54" s="239"/>
      <c r="M54" s="77"/>
      <c r="N54" s="398"/>
      <c r="O54" s="77"/>
      <c r="P54" s="592">
        <v>2</v>
      </c>
      <c r="Q54" s="77"/>
      <c r="R54" s="77">
        <v>0</v>
      </c>
      <c r="S54" s="782"/>
      <c r="T54" s="782"/>
      <c r="U54" s="783"/>
      <c r="V54" s="784"/>
      <c r="X54" s="78"/>
      <c r="Y54" s="78"/>
      <c r="Z54" s="1"/>
    </row>
    <row r="55" spans="1:26" s="35" customFormat="1" ht="11.1" customHeight="1">
      <c r="A55" s="784">
        <v>27</v>
      </c>
      <c r="B55" s="782">
        <v>13</v>
      </c>
      <c r="C55" s="782" t="str">
        <f t="shared" ref="C55" si="100">VLOOKUP(B55,$B$80:$D$141,2)</f>
        <v>伊丹</v>
      </c>
      <c r="D55" s="783" t="str">
        <f t="shared" ref="D55" si="101">VLOOKUP(B55,$B$80:$D$141,3)</f>
        <v>茂原樟陽</v>
      </c>
      <c r="E55" s="239"/>
      <c r="F55" s="583">
        <v>5</v>
      </c>
      <c r="G55" s="152"/>
      <c r="H55" s="589"/>
      <c r="I55" s="589"/>
      <c r="J55" s="152"/>
      <c r="K55" s="239"/>
      <c r="L55" s="239"/>
      <c r="M55" s="77"/>
      <c r="N55" s="398"/>
      <c r="O55" s="398"/>
      <c r="P55" s="398"/>
      <c r="Q55" s="77"/>
      <c r="R55" s="238">
        <v>0</v>
      </c>
      <c r="S55" s="782">
        <v>30</v>
      </c>
      <c r="T55" s="782" t="str">
        <f t="shared" ref="T55" si="102">VLOOKUP(S55,$B$80:$D$141,2)</f>
        <v>富田</v>
      </c>
      <c r="U55" s="783" t="str">
        <f t="shared" ref="U55" si="103">VLOOKUP(S55,$B$80:$D$141,3)</f>
        <v>幕張</v>
      </c>
      <c r="V55" s="784">
        <v>58</v>
      </c>
      <c r="X55" s="78"/>
      <c r="Y55" s="78"/>
      <c r="Z55" s="1"/>
    </row>
    <row r="56" spans="1:26" s="35" customFormat="1" ht="11.1" customHeight="1" thickBot="1">
      <c r="A56" s="784"/>
      <c r="B56" s="782"/>
      <c r="C56" s="782"/>
      <c r="D56" s="783"/>
      <c r="E56" s="236">
        <v>0</v>
      </c>
      <c r="F56" s="152"/>
      <c r="G56" s="409"/>
      <c r="H56" s="597"/>
      <c r="I56" s="589"/>
      <c r="J56" s="152"/>
      <c r="K56" s="239"/>
      <c r="L56" s="239"/>
      <c r="M56" s="77"/>
      <c r="N56" s="398"/>
      <c r="O56" s="398"/>
      <c r="P56" s="398"/>
      <c r="Q56" s="398"/>
      <c r="R56" s="416"/>
      <c r="S56" s="782"/>
      <c r="T56" s="782"/>
      <c r="U56" s="783"/>
      <c r="V56" s="784"/>
      <c r="X56" s="78"/>
      <c r="Y56" s="78"/>
      <c r="Z56" s="1"/>
    </row>
    <row r="57" spans="1:26" s="35" customFormat="1" ht="11.1" customHeight="1" thickBot="1">
      <c r="A57" s="784">
        <v>28</v>
      </c>
      <c r="B57" s="782">
        <v>48</v>
      </c>
      <c r="C57" s="782" t="str">
        <f t="shared" ref="C57" si="104">VLOOKUP(B57,$B$80:$D$141,2)</f>
        <v>小貫</v>
      </c>
      <c r="D57" s="783" t="str">
        <f t="shared" ref="D57" si="105">VLOOKUP(B57,$B$80:$D$141,3)</f>
        <v>成田北</v>
      </c>
      <c r="E57" s="410">
        <v>0</v>
      </c>
      <c r="F57" s="152"/>
      <c r="G57" s="399"/>
      <c r="H57" s="517">
        <v>4</v>
      </c>
      <c r="I57" s="152"/>
      <c r="J57" s="152"/>
      <c r="K57" s="239"/>
      <c r="L57" s="239"/>
      <c r="M57" s="77"/>
      <c r="N57" s="398"/>
      <c r="O57" s="398"/>
      <c r="P57" s="77"/>
      <c r="Q57" s="553">
        <v>0</v>
      </c>
      <c r="R57" s="523"/>
      <c r="S57" s="782">
        <v>28</v>
      </c>
      <c r="T57" s="782" t="str">
        <f t="shared" ref="T57" si="106">VLOOKUP(S57,$B$80:$D$141,2)</f>
        <v>山田</v>
      </c>
      <c r="U57" s="783" t="str">
        <f t="shared" ref="U57" si="107">VLOOKUP(S57,$B$80:$D$141,3)</f>
        <v>習志野</v>
      </c>
      <c r="V57" s="784">
        <v>59</v>
      </c>
      <c r="X57" s="78"/>
      <c r="Y57" s="78"/>
      <c r="Z57" s="1"/>
    </row>
    <row r="58" spans="1:26" s="35" customFormat="1" ht="11.1" customHeight="1" thickBot="1">
      <c r="A58" s="784"/>
      <c r="B58" s="782"/>
      <c r="C58" s="782"/>
      <c r="D58" s="783"/>
      <c r="E58" s="411"/>
      <c r="F58" s="517">
        <v>2</v>
      </c>
      <c r="G58" s="400"/>
      <c r="H58" s="152"/>
      <c r="I58" s="152"/>
      <c r="J58" s="152"/>
      <c r="K58" s="239"/>
      <c r="L58" s="239"/>
      <c r="M58" s="77"/>
      <c r="N58" s="398"/>
      <c r="O58" s="455"/>
      <c r="P58" s="77"/>
      <c r="Q58" s="77"/>
      <c r="R58" s="77">
        <v>6</v>
      </c>
      <c r="S58" s="782"/>
      <c r="T58" s="782"/>
      <c r="U58" s="783"/>
      <c r="V58" s="784"/>
      <c r="X58" s="78"/>
      <c r="Y58" s="78"/>
      <c r="Z58" s="1"/>
    </row>
    <row r="59" spans="1:26" s="35" customFormat="1" ht="11.1" customHeight="1" thickBot="1">
      <c r="A59" s="784">
        <v>29</v>
      </c>
      <c r="B59" s="782">
        <v>43</v>
      </c>
      <c r="C59" s="782" t="str">
        <f t="shared" ref="C59" si="108">VLOOKUP(B59,$B$80:$D$141,2)</f>
        <v>三宅</v>
      </c>
      <c r="D59" s="783" t="str">
        <f t="shared" ref="D59" si="109">VLOOKUP(B59,$B$80:$D$141,3)</f>
        <v>麗澤</v>
      </c>
      <c r="E59" s="514"/>
      <c r="F59" s="585"/>
      <c r="G59" s="400"/>
      <c r="H59" s="152"/>
      <c r="I59" s="152"/>
      <c r="J59" s="152"/>
      <c r="K59" s="239"/>
      <c r="L59" s="239"/>
      <c r="M59" s="77"/>
      <c r="N59" s="77"/>
      <c r="O59" s="553">
        <v>2</v>
      </c>
      <c r="P59" s="77"/>
      <c r="Q59" s="77"/>
      <c r="R59" s="238">
        <v>2</v>
      </c>
      <c r="S59" s="782">
        <v>42</v>
      </c>
      <c r="T59" s="782" t="str">
        <f t="shared" ref="T59" si="110">VLOOKUP(S59,$B$80:$D$141,2)</f>
        <v>霜鳥</v>
      </c>
      <c r="U59" s="783" t="str">
        <f t="shared" ref="U59" si="111">VLOOKUP(S59,$B$80:$D$141,3)</f>
        <v>西武台</v>
      </c>
      <c r="V59" s="784">
        <v>60</v>
      </c>
      <c r="X59" s="78"/>
      <c r="Y59" s="78"/>
      <c r="Z59" s="1"/>
    </row>
    <row r="60" spans="1:26" s="35" customFormat="1" ht="11.1" customHeight="1" thickBot="1">
      <c r="A60" s="784"/>
      <c r="B60" s="782"/>
      <c r="C60" s="782"/>
      <c r="D60" s="783"/>
      <c r="E60" s="152">
        <v>3</v>
      </c>
      <c r="F60" s="400"/>
      <c r="G60" s="515"/>
      <c r="H60" s="77"/>
      <c r="I60" s="77"/>
      <c r="J60" s="33"/>
      <c r="K60" s="239"/>
      <c r="L60" s="239"/>
      <c r="M60" s="77"/>
      <c r="N60" s="77"/>
      <c r="O60" s="610"/>
      <c r="P60" s="77"/>
      <c r="Q60" s="398">
        <v>0</v>
      </c>
      <c r="R60" s="416"/>
      <c r="S60" s="782"/>
      <c r="T60" s="782"/>
      <c r="U60" s="783"/>
      <c r="V60" s="784"/>
      <c r="X60" s="78"/>
      <c r="Y60" s="78"/>
      <c r="Z60" s="1"/>
    </row>
    <row r="61" spans="1:26" s="35" customFormat="1" ht="11.1" customHeight="1" thickBot="1">
      <c r="A61" s="784">
        <v>30</v>
      </c>
      <c r="B61" s="782">
        <v>9</v>
      </c>
      <c r="C61" s="782" t="str">
        <f t="shared" ref="C61" si="112">VLOOKUP(B61,$B$80:$D$141,2)</f>
        <v>大坪</v>
      </c>
      <c r="D61" s="783" t="str">
        <f t="shared" ref="D61" si="113">VLOOKUP(B61,$B$80:$D$141,3)</f>
        <v>袖ヶ浦</v>
      </c>
      <c r="E61" s="152">
        <v>0</v>
      </c>
      <c r="F61" s="502"/>
      <c r="G61" s="595">
        <v>0</v>
      </c>
      <c r="H61" s="77"/>
      <c r="I61" s="77"/>
      <c r="J61" s="33"/>
      <c r="K61" s="239"/>
      <c r="L61" s="239"/>
      <c r="M61" s="77"/>
      <c r="N61" s="77"/>
      <c r="O61" s="565"/>
      <c r="P61" s="600"/>
      <c r="Q61" s="534"/>
      <c r="R61" s="533"/>
      <c r="S61" s="782">
        <v>24</v>
      </c>
      <c r="T61" s="782" t="str">
        <f t="shared" ref="T61" si="114">VLOOKUP(S61,$B$80:$D$141,2)</f>
        <v>兼古</v>
      </c>
      <c r="U61" s="783" t="str">
        <f t="shared" ref="U61" si="115">VLOOKUP(S61,$B$80:$D$141,3)</f>
        <v>秀明八千代</v>
      </c>
      <c r="V61" s="784">
        <v>61</v>
      </c>
      <c r="X61" s="78"/>
      <c r="Y61" s="78"/>
      <c r="Z61" s="1"/>
    </row>
    <row r="62" spans="1:26" ht="11.1" customHeight="1" thickBot="1">
      <c r="A62" s="784"/>
      <c r="B62" s="782"/>
      <c r="C62" s="782"/>
      <c r="D62" s="783"/>
      <c r="E62" s="411"/>
      <c r="F62" s="517"/>
      <c r="G62" s="596"/>
      <c r="H62" s="77"/>
      <c r="I62" s="77"/>
      <c r="J62" s="33"/>
      <c r="K62" s="239"/>
      <c r="L62" s="239"/>
      <c r="M62" s="77"/>
      <c r="N62" s="77"/>
      <c r="O62" s="77"/>
      <c r="P62" s="564">
        <v>6</v>
      </c>
      <c r="Q62" s="593"/>
      <c r="R62" s="77">
        <v>3</v>
      </c>
      <c r="S62" s="782"/>
      <c r="T62" s="782"/>
      <c r="U62" s="783"/>
      <c r="V62" s="784"/>
      <c r="X62" s="26"/>
      <c r="Y62" s="26"/>
      <c r="Z62" s="26"/>
    </row>
    <row r="63" spans="1:26" ht="11.1" customHeight="1" thickBot="1">
      <c r="A63" s="784">
        <v>31</v>
      </c>
      <c r="B63" s="782">
        <v>26</v>
      </c>
      <c r="C63" s="782" t="str">
        <f t="shared" ref="C63" si="116">VLOOKUP(B63,$B$80:$D$141,2)</f>
        <v>岡本</v>
      </c>
      <c r="D63" s="783" t="str">
        <f t="shared" ref="D63" si="117">VLOOKUP(B63,$B$80:$D$141,3)</f>
        <v>秀明八千代</v>
      </c>
      <c r="E63" s="514"/>
      <c r="F63" s="516">
        <v>2</v>
      </c>
      <c r="G63" s="239"/>
      <c r="H63" s="77"/>
      <c r="I63" s="77"/>
      <c r="J63" s="33"/>
      <c r="K63" s="239"/>
      <c r="L63" s="239"/>
      <c r="M63" s="77"/>
      <c r="N63" s="77"/>
      <c r="O63" s="77"/>
      <c r="P63" s="77"/>
      <c r="Q63" s="523"/>
      <c r="R63" s="594"/>
      <c r="S63" s="782">
        <v>39</v>
      </c>
      <c r="T63" s="782" t="str">
        <f t="shared" ref="T63" si="118">VLOOKUP(S63,$B$80:$D$141,2)</f>
        <v>稲石</v>
      </c>
      <c r="U63" s="783" t="str">
        <f t="shared" ref="U63" si="119">VLOOKUP(S63,$B$80:$D$141,3)</f>
        <v>柏日体</v>
      </c>
      <c r="V63" s="784">
        <v>62</v>
      </c>
      <c r="X63" s="26"/>
      <c r="Y63" s="26"/>
      <c r="Z63" s="26"/>
    </row>
    <row r="64" spans="1:26" ht="11.1" customHeight="1">
      <c r="A64" s="784"/>
      <c r="B64" s="782"/>
      <c r="C64" s="782"/>
      <c r="D64" s="783"/>
      <c r="E64" s="152">
        <v>8</v>
      </c>
      <c r="F64" s="152"/>
      <c r="G64" s="239"/>
      <c r="H64" s="77"/>
      <c r="I64" s="77"/>
      <c r="J64" s="33"/>
      <c r="K64" s="151"/>
      <c r="L64" s="238"/>
      <c r="M64" s="33"/>
      <c r="N64" s="239"/>
      <c r="O64" s="77"/>
      <c r="P64" s="77"/>
      <c r="Q64" s="77">
        <v>8</v>
      </c>
      <c r="R64" s="77"/>
      <c r="S64" s="782"/>
      <c r="T64" s="782"/>
      <c r="U64" s="783"/>
      <c r="V64" s="784"/>
      <c r="X64" s="26"/>
      <c r="Y64" s="26"/>
      <c r="Z64" s="26"/>
    </row>
    <row r="65" spans="1:26" ht="11.1" customHeight="1">
      <c r="A65" s="784"/>
      <c r="B65" s="782"/>
      <c r="C65" s="782"/>
      <c r="D65" s="783"/>
      <c r="E65" s="239"/>
      <c r="F65" s="152"/>
      <c r="G65" s="239"/>
      <c r="H65" s="77"/>
      <c r="I65" s="77"/>
      <c r="J65" s="33"/>
      <c r="K65" s="151"/>
      <c r="L65" s="238"/>
      <c r="M65" s="33"/>
      <c r="N65" s="239"/>
      <c r="O65" s="77"/>
      <c r="P65" s="77"/>
      <c r="Q65" s="396"/>
      <c r="R65" s="77"/>
      <c r="S65" s="782"/>
      <c r="T65" s="782"/>
      <c r="U65" s="783"/>
      <c r="V65" s="784"/>
      <c r="X65" s="26"/>
      <c r="Y65" s="26"/>
      <c r="Z65" s="26"/>
    </row>
    <row r="66" spans="1:26" ht="11.1" customHeight="1">
      <c r="A66" s="784"/>
      <c r="B66" s="782"/>
      <c r="C66" s="782"/>
      <c r="D66" s="783"/>
      <c r="E66" s="152"/>
      <c r="F66" s="152"/>
      <c r="G66" s="239"/>
      <c r="H66" s="77"/>
      <c r="I66" s="77"/>
      <c r="J66" s="33"/>
      <c r="K66" s="151"/>
      <c r="L66" s="238"/>
      <c r="M66" s="33"/>
      <c r="N66" s="239"/>
      <c r="O66" s="77"/>
      <c r="P66" s="77"/>
      <c r="Q66" s="77"/>
      <c r="R66" s="77"/>
      <c r="S66" s="782"/>
      <c r="T66" s="782"/>
      <c r="U66" s="783"/>
      <c r="V66" s="784"/>
      <c r="X66" s="26"/>
      <c r="Y66" s="26"/>
      <c r="Z66" s="26"/>
    </row>
    <row r="67" spans="1:26" ht="11.1" customHeight="1">
      <c r="A67" s="784"/>
      <c r="B67" s="782"/>
      <c r="C67" s="782"/>
      <c r="D67" s="783"/>
      <c r="E67" s="152"/>
      <c r="F67" s="152"/>
      <c r="G67" s="240"/>
      <c r="H67" s="77"/>
      <c r="I67" s="77"/>
      <c r="J67" s="33"/>
      <c r="K67" s="151"/>
      <c r="L67" s="238"/>
      <c r="M67" s="33"/>
      <c r="N67" s="240"/>
      <c r="O67" s="77"/>
      <c r="P67" s="77"/>
      <c r="Q67" s="77"/>
      <c r="R67" s="238"/>
      <c r="S67" s="782"/>
      <c r="T67" s="782"/>
      <c r="U67" s="783"/>
      <c r="V67" s="784"/>
      <c r="X67" s="26"/>
      <c r="Y67" s="26"/>
      <c r="Z67" s="26"/>
    </row>
    <row r="68" spans="1:26" ht="11.1" customHeight="1">
      <c r="A68" s="784"/>
      <c r="B68" s="782"/>
      <c r="C68" s="782"/>
      <c r="D68" s="783"/>
      <c r="E68" s="150"/>
      <c r="F68" s="150"/>
      <c r="G68" s="241"/>
      <c r="H68" s="136"/>
      <c r="I68" s="136"/>
      <c r="J68" s="242"/>
      <c r="K68" s="230"/>
      <c r="L68" s="242"/>
      <c r="M68" s="242"/>
      <c r="N68" s="241"/>
      <c r="O68" s="241"/>
      <c r="P68" s="136"/>
      <c r="Q68" s="136"/>
      <c r="R68" s="77"/>
      <c r="S68" s="782"/>
      <c r="T68" s="782"/>
      <c r="U68" s="783"/>
      <c r="V68" s="784"/>
      <c r="X68" s="26"/>
      <c r="Y68" s="26"/>
      <c r="Z68" s="26"/>
    </row>
    <row r="69" spans="1:26" ht="11.1" customHeight="1">
      <c r="A69" s="784"/>
      <c r="B69" s="782"/>
      <c r="C69" s="782"/>
      <c r="D69" s="783"/>
      <c r="E69" s="150"/>
      <c r="F69" s="150"/>
      <c r="G69" s="241"/>
      <c r="H69" s="136"/>
      <c r="I69" s="136"/>
      <c r="J69" s="230"/>
      <c r="K69" s="230"/>
      <c r="L69" s="242"/>
      <c r="M69" s="242"/>
      <c r="N69" s="241"/>
      <c r="O69" s="241"/>
      <c r="P69" s="136"/>
      <c r="Q69" s="214"/>
      <c r="R69" s="238"/>
      <c r="S69" s="782"/>
      <c r="T69" s="782"/>
      <c r="U69" s="783"/>
      <c r="V69" s="784"/>
      <c r="X69" s="26"/>
      <c r="Y69" s="26"/>
      <c r="Z69" s="26"/>
    </row>
    <row r="70" spans="1:26" ht="11.1" customHeight="1">
      <c r="A70" s="784"/>
      <c r="B70" s="782"/>
      <c r="C70" s="782"/>
      <c r="D70" s="783"/>
      <c r="E70" s="136"/>
      <c r="F70" s="136"/>
      <c r="G70" s="241"/>
      <c r="H70" s="136"/>
      <c r="I70" s="136"/>
      <c r="J70" s="230"/>
      <c r="K70" s="773"/>
      <c r="L70" s="773"/>
      <c r="M70" s="773"/>
      <c r="N70" s="773"/>
      <c r="O70" s="773"/>
      <c r="P70" s="773"/>
      <c r="Q70" s="773"/>
      <c r="R70" s="773"/>
      <c r="S70" s="782"/>
      <c r="T70" s="782"/>
      <c r="U70" s="783"/>
      <c r="V70" s="784"/>
      <c r="X70" s="26"/>
      <c r="Y70" s="26"/>
      <c r="Z70" s="26"/>
    </row>
    <row r="71" spans="1:26" ht="11.1" customHeight="1">
      <c r="A71" s="40"/>
      <c r="B71" s="138"/>
      <c r="C71" s="782"/>
      <c r="D71" s="783"/>
      <c r="E71" s="25"/>
      <c r="F71" s="138"/>
      <c r="G71" s="63"/>
      <c r="H71" s="63"/>
      <c r="I71" s="63"/>
      <c r="J71" s="63"/>
      <c r="K71" s="773"/>
      <c r="L71" s="773"/>
      <c r="M71" s="773"/>
      <c r="N71" s="773"/>
      <c r="O71" s="773"/>
      <c r="P71" s="773"/>
      <c r="Q71" s="773"/>
      <c r="R71" s="773"/>
      <c r="S71" s="782"/>
      <c r="T71" s="782"/>
      <c r="U71" s="783"/>
      <c r="V71" s="784"/>
      <c r="X71" s="26"/>
      <c r="Y71" s="26"/>
      <c r="Z71" s="26"/>
    </row>
    <row r="72" spans="1:26" ht="13.5" customHeight="1">
      <c r="A72" s="40"/>
      <c r="B72" s="138"/>
      <c r="C72" s="782"/>
      <c r="D72" s="78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241"/>
      <c r="P72" s="125"/>
      <c r="Q72" s="147"/>
      <c r="R72" s="238"/>
      <c r="S72" s="782"/>
      <c r="T72" s="782"/>
      <c r="U72" s="783"/>
      <c r="V72" s="784"/>
      <c r="X72" s="26"/>
      <c r="Y72" s="26"/>
      <c r="Z72" s="26"/>
    </row>
    <row r="73" spans="1:26" ht="11.25" customHeight="1">
      <c r="A73" s="136"/>
      <c r="B73" s="137"/>
      <c r="C73" s="137"/>
      <c r="D73" s="137"/>
      <c r="E73" s="77"/>
      <c r="F73" s="77"/>
      <c r="G73" s="243"/>
      <c r="H73" s="77"/>
      <c r="I73" s="77"/>
      <c r="J73" s="45"/>
      <c r="K73" s="58"/>
      <c r="L73" s="58"/>
      <c r="M73" s="58"/>
      <c r="N73" s="116"/>
      <c r="O73" s="243"/>
      <c r="T73" s="26"/>
      <c r="U73" s="26"/>
      <c r="V73" s="26"/>
      <c r="X73" s="26"/>
      <c r="Y73" s="26"/>
      <c r="Z73" s="26"/>
    </row>
    <row r="74" spans="1:26" ht="11.45" customHeight="1">
      <c r="A74" s="136"/>
      <c r="F74" s="77"/>
      <c r="G74" s="78"/>
      <c r="H74" s="77"/>
      <c r="I74" s="77"/>
      <c r="J74" s="45"/>
      <c r="K74" s="58"/>
      <c r="L74" s="100"/>
      <c r="M74" s="58"/>
      <c r="N74" s="25"/>
      <c r="O74" s="78"/>
      <c r="V74" s="208"/>
      <c r="W74" s="33"/>
      <c r="X74" s="33"/>
      <c r="Y74" s="26"/>
      <c r="Z74" s="26"/>
    </row>
    <row r="75" spans="1:26" ht="11.45" customHeight="1">
      <c r="A75" s="136"/>
      <c r="F75" s="77"/>
      <c r="G75" s="26"/>
      <c r="H75" s="77"/>
      <c r="I75" s="77"/>
      <c r="J75" s="45"/>
      <c r="K75" s="58"/>
      <c r="L75" s="100"/>
      <c r="M75" s="58"/>
      <c r="N75" s="25"/>
      <c r="O75" s="78"/>
      <c r="V75" s="33"/>
      <c r="W75" s="33"/>
      <c r="X75" s="33"/>
      <c r="Y75" s="26"/>
      <c r="Z75" s="26"/>
    </row>
    <row r="76" spans="1:26" ht="11.45" customHeight="1">
      <c r="A76" s="136"/>
      <c r="F76" s="77"/>
      <c r="G76" s="26"/>
      <c r="H76" s="78"/>
      <c r="I76" s="25"/>
      <c r="J76" s="45"/>
      <c r="K76" s="58"/>
      <c r="L76" s="100"/>
      <c r="M76" s="58"/>
      <c r="N76" s="25"/>
      <c r="O76" s="78"/>
      <c r="V76" s="209"/>
      <c r="W76" s="33"/>
      <c r="X76" s="33"/>
      <c r="Y76" s="26"/>
      <c r="Z76" s="26"/>
    </row>
    <row r="77" spans="1:26" ht="11.45" customHeight="1">
      <c r="A77" s="136"/>
      <c r="F77" s="77"/>
      <c r="G77" s="26"/>
      <c r="H77" s="78"/>
      <c r="J77" s="45"/>
      <c r="K77" s="58"/>
      <c r="L77" s="100"/>
      <c r="M77" s="58"/>
      <c r="N77" s="25"/>
      <c r="O77" s="78"/>
      <c r="V77" s="33"/>
      <c r="W77" s="33"/>
      <c r="X77" s="33"/>
      <c r="Y77" s="26"/>
      <c r="Z77" s="26"/>
    </row>
    <row r="78" spans="1:26" ht="11.45" customHeight="1">
      <c r="A78" s="136"/>
      <c r="F78" s="77"/>
      <c r="G78" s="26"/>
      <c r="H78" s="78"/>
      <c r="J78" s="45"/>
      <c r="K78" s="58"/>
      <c r="L78" s="100"/>
      <c r="M78" s="58"/>
      <c r="N78" s="25"/>
      <c r="O78" s="26"/>
      <c r="V78" s="33"/>
      <c r="W78" s="33"/>
      <c r="X78" s="33"/>
      <c r="Y78" s="26"/>
      <c r="Z78" s="26"/>
    </row>
    <row r="79" spans="1:26" ht="11.45" customHeight="1">
      <c r="A79" s="136"/>
      <c r="C79" s="16" t="s">
        <v>589</v>
      </c>
      <c r="F79" s="77"/>
      <c r="G79" s="26"/>
      <c r="H79" s="78"/>
      <c r="J79" s="45"/>
      <c r="K79" s="58"/>
      <c r="L79" s="100"/>
      <c r="M79" s="58"/>
      <c r="N79" s="25"/>
      <c r="O79" s="26"/>
      <c r="V79" s="33"/>
      <c r="W79" s="33"/>
      <c r="X79" s="33"/>
      <c r="Y79" s="26"/>
      <c r="Z79" s="26"/>
    </row>
    <row r="80" spans="1:26" ht="15" customHeight="1">
      <c r="A80" s="136"/>
      <c r="B80" s="215">
        <v>1</v>
      </c>
      <c r="C80" s="375" t="s">
        <v>308</v>
      </c>
      <c r="D80" s="430" t="s">
        <v>188</v>
      </c>
      <c r="E80" s="1"/>
      <c r="F80" s="77"/>
      <c r="G80" s="26"/>
      <c r="H80" s="78"/>
      <c r="J80" s="45"/>
      <c r="K80" s="58"/>
      <c r="L80" s="100"/>
      <c r="M80" s="58"/>
      <c r="N80" s="25"/>
      <c r="O80" s="26"/>
      <c r="V80" s="210"/>
      <c r="W80" s="33"/>
      <c r="X80" s="33"/>
      <c r="Y80" s="26"/>
      <c r="Z80" s="26"/>
    </row>
    <row r="81" spans="1:26" ht="15" customHeight="1">
      <c r="A81" s="136"/>
      <c r="B81" s="215">
        <v>2</v>
      </c>
      <c r="C81" s="133" t="s">
        <v>198</v>
      </c>
      <c r="D81" s="430" t="s">
        <v>188</v>
      </c>
      <c r="E81" s="1"/>
      <c r="F81" s="77"/>
      <c r="G81" s="26"/>
      <c r="H81" s="78"/>
      <c r="J81" s="45"/>
      <c r="K81" s="58"/>
      <c r="L81" s="100"/>
      <c r="M81" s="58"/>
      <c r="N81" s="25"/>
      <c r="O81" s="26"/>
      <c r="V81" s="33"/>
      <c r="W81" s="33"/>
      <c r="X81" s="33"/>
      <c r="Y81" s="26"/>
      <c r="Z81" s="26"/>
    </row>
    <row r="82" spans="1:26" ht="15" customHeight="1">
      <c r="A82" s="138"/>
      <c r="B82" s="215">
        <v>3</v>
      </c>
      <c r="C82" s="133" t="s">
        <v>174</v>
      </c>
      <c r="D82" s="430" t="s">
        <v>188</v>
      </c>
      <c r="E82" s="1" t="s">
        <v>522</v>
      </c>
      <c r="F82" s="77"/>
      <c r="G82" s="26"/>
      <c r="H82" s="78"/>
      <c r="J82" s="45"/>
      <c r="K82" s="58"/>
      <c r="L82" s="100"/>
      <c r="M82" s="58"/>
      <c r="N82" s="25"/>
      <c r="O82" s="26"/>
      <c r="V82" s="33"/>
      <c r="W82" s="33"/>
      <c r="X82" s="33"/>
      <c r="Y82" s="26"/>
      <c r="Z82" s="26"/>
    </row>
    <row r="83" spans="1:26" ht="15" customHeight="1">
      <c r="A83" s="138"/>
      <c r="B83" s="215">
        <v>4</v>
      </c>
      <c r="C83" s="133" t="s">
        <v>523</v>
      </c>
      <c r="D83" s="430" t="s">
        <v>188</v>
      </c>
      <c r="E83" s="1" t="s">
        <v>524</v>
      </c>
      <c r="F83" s="77"/>
      <c r="G83" s="26"/>
      <c r="H83" s="78"/>
      <c r="J83" s="45"/>
      <c r="K83" s="58"/>
      <c r="L83" s="100"/>
      <c r="M83" s="58"/>
      <c r="N83" s="25"/>
      <c r="O83" s="26"/>
      <c r="V83" s="33"/>
      <c r="W83" s="33"/>
      <c r="X83" s="33"/>
      <c r="Y83" s="26"/>
      <c r="Z83" s="26"/>
    </row>
    <row r="84" spans="1:26" ht="15" customHeight="1">
      <c r="A84" s="138"/>
      <c r="B84" s="215">
        <v>5</v>
      </c>
      <c r="C84" s="133" t="s">
        <v>525</v>
      </c>
      <c r="D84" s="430" t="s">
        <v>188</v>
      </c>
      <c r="E84" s="1" t="s">
        <v>526</v>
      </c>
      <c r="F84" s="77"/>
      <c r="G84" s="26"/>
      <c r="H84" s="78"/>
      <c r="J84" s="45"/>
      <c r="K84" s="58"/>
      <c r="L84" s="100"/>
      <c r="M84" s="58"/>
      <c r="N84" s="25"/>
      <c r="O84" s="26"/>
      <c r="T84" s="108"/>
      <c r="U84" s="213"/>
      <c r="V84" s="209"/>
      <c r="W84" s="33"/>
      <c r="X84" s="33"/>
      <c r="Y84" s="33"/>
      <c r="Z84" s="26"/>
    </row>
    <row r="85" spans="1:26" ht="15" customHeight="1">
      <c r="A85" s="138"/>
      <c r="B85" s="215">
        <v>6</v>
      </c>
      <c r="C85" s="133" t="s">
        <v>527</v>
      </c>
      <c r="D85" s="430" t="s">
        <v>528</v>
      </c>
      <c r="E85" s="1"/>
      <c r="F85" s="61"/>
      <c r="G85" s="26"/>
      <c r="H85" s="78"/>
      <c r="M85" s="58"/>
      <c r="N85" s="25"/>
      <c r="O85" s="26"/>
      <c r="T85" s="108"/>
      <c r="U85" s="108"/>
      <c r="V85" s="33"/>
      <c r="W85" s="33"/>
      <c r="X85" s="33"/>
      <c r="Y85" s="33"/>
      <c r="Z85" s="26"/>
    </row>
    <row r="86" spans="1:26" ht="15" customHeight="1">
      <c r="A86" s="138"/>
      <c r="B86" s="215">
        <v>7</v>
      </c>
      <c r="C86" s="133" t="s">
        <v>529</v>
      </c>
      <c r="D86" s="430" t="s">
        <v>192</v>
      </c>
      <c r="E86" s="1"/>
      <c r="F86" s="61"/>
      <c r="G86" s="26"/>
      <c r="H86" s="78"/>
      <c r="M86" s="58"/>
      <c r="N86" s="25"/>
      <c r="O86" s="26"/>
      <c r="T86" s="108"/>
      <c r="U86" s="33"/>
      <c r="V86" s="209"/>
      <c r="W86" s="33"/>
      <c r="X86" s="33"/>
      <c r="Y86" s="33"/>
      <c r="Z86" s="26"/>
    </row>
    <row r="87" spans="1:26" ht="15" customHeight="1">
      <c r="A87" s="138"/>
      <c r="B87" s="215">
        <v>8</v>
      </c>
      <c r="C87" s="133" t="s">
        <v>530</v>
      </c>
      <c r="D87" s="430" t="s">
        <v>194</v>
      </c>
      <c r="E87" s="1"/>
      <c r="F87" s="61"/>
      <c r="G87" s="26"/>
      <c r="H87" s="78"/>
      <c r="O87" s="26"/>
      <c r="T87" s="108"/>
      <c r="U87" s="108"/>
      <c r="V87" s="33"/>
      <c r="W87" s="33"/>
      <c r="X87" s="33"/>
      <c r="Y87" s="33"/>
      <c r="Z87" s="26"/>
    </row>
    <row r="88" spans="1:26" ht="15" customHeight="1">
      <c r="A88" s="138"/>
      <c r="B88" s="215">
        <v>9</v>
      </c>
      <c r="C88" s="375" t="s">
        <v>531</v>
      </c>
      <c r="D88" s="430" t="s">
        <v>194</v>
      </c>
      <c r="E88" s="1"/>
      <c r="F88" s="61"/>
      <c r="G88" s="26"/>
      <c r="H88" s="1"/>
      <c r="O88" s="26"/>
      <c r="T88" s="108"/>
      <c r="U88" s="108"/>
      <c r="V88" s="33"/>
      <c r="W88" s="33"/>
      <c r="X88" s="33"/>
      <c r="Y88" s="33"/>
      <c r="Z88" s="26"/>
    </row>
    <row r="89" spans="1:26" ht="15" customHeight="1">
      <c r="A89" s="138"/>
      <c r="B89" s="215">
        <v>10</v>
      </c>
      <c r="C89" s="133" t="s">
        <v>532</v>
      </c>
      <c r="D89" s="430" t="s">
        <v>196</v>
      </c>
      <c r="E89" s="1"/>
      <c r="F89" s="61"/>
      <c r="G89" s="26"/>
      <c r="O89" s="26"/>
      <c r="T89" s="108"/>
      <c r="U89" s="108"/>
      <c r="V89" s="33"/>
      <c r="W89" s="33"/>
      <c r="X89" s="33"/>
      <c r="Y89" s="33"/>
      <c r="Z89" s="26"/>
    </row>
    <row r="90" spans="1:26" ht="15" customHeight="1">
      <c r="A90" s="138"/>
      <c r="B90" s="215">
        <v>11</v>
      </c>
      <c r="C90" s="133" t="s">
        <v>533</v>
      </c>
      <c r="D90" s="430" t="s">
        <v>196</v>
      </c>
      <c r="E90" s="1"/>
      <c r="F90" s="61"/>
      <c r="G90" s="26"/>
      <c r="O90" s="26"/>
      <c r="T90" s="108"/>
      <c r="U90" s="108"/>
      <c r="V90" s="210"/>
      <c r="W90" s="33"/>
      <c r="X90" s="33"/>
      <c r="Y90" s="33"/>
      <c r="Z90" s="26"/>
    </row>
    <row r="91" spans="1:26" ht="15" customHeight="1">
      <c r="A91" s="138"/>
      <c r="B91" s="215">
        <v>12</v>
      </c>
      <c r="C91" s="133" t="s">
        <v>534</v>
      </c>
      <c r="D91" s="430" t="s">
        <v>199</v>
      </c>
      <c r="E91" s="1"/>
      <c r="F91" s="61"/>
      <c r="G91" s="26"/>
      <c r="O91" s="26"/>
      <c r="T91" s="108"/>
      <c r="U91" s="108"/>
      <c r="V91" s="33"/>
      <c r="W91" s="33"/>
      <c r="X91" s="33"/>
      <c r="Y91" s="33"/>
      <c r="Z91" s="26"/>
    </row>
    <row r="92" spans="1:26" ht="15" customHeight="1">
      <c r="A92" s="138"/>
      <c r="B92" s="215">
        <v>13</v>
      </c>
      <c r="C92" s="133" t="s">
        <v>535</v>
      </c>
      <c r="D92" s="430" t="s">
        <v>199</v>
      </c>
      <c r="E92" s="1"/>
      <c r="F92" s="61"/>
      <c r="G92" s="26"/>
      <c r="O92" s="26"/>
      <c r="T92" s="25"/>
      <c r="U92" s="25"/>
      <c r="V92" s="26"/>
      <c r="X92" s="26"/>
      <c r="Y92" s="26"/>
      <c r="Z92" s="26"/>
    </row>
    <row r="93" spans="1:26" ht="15" customHeight="1">
      <c r="A93" s="138"/>
      <c r="B93" s="215">
        <v>14</v>
      </c>
      <c r="C93" s="133" t="s">
        <v>536</v>
      </c>
      <c r="D93" s="430" t="s">
        <v>201</v>
      </c>
      <c r="E93" s="1"/>
      <c r="F93" s="61"/>
      <c r="G93" s="26"/>
      <c r="O93" s="26"/>
      <c r="T93" s="26"/>
      <c r="U93" s="26"/>
      <c r="V93" s="26"/>
      <c r="X93" s="26"/>
      <c r="Y93" s="26"/>
      <c r="Z93" s="26"/>
    </row>
    <row r="94" spans="1:26" ht="15" customHeight="1">
      <c r="A94" s="138"/>
      <c r="B94" s="215">
        <v>15</v>
      </c>
      <c r="C94" s="133" t="s">
        <v>537</v>
      </c>
      <c r="D94" s="430" t="s">
        <v>201</v>
      </c>
      <c r="E94" s="1"/>
      <c r="F94" s="61"/>
      <c r="G94" s="26"/>
      <c r="O94" s="26"/>
      <c r="T94" s="26"/>
      <c r="U94" s="26"/>
      <c r="V94" s="26"/>
      <c r="X94" s="26"/>
      <c r="Y94" s="26"/>
      <c r="Z94" s="26"/>
    </row>
    <row r="95" spans="1:26" ht="15" customHeight="1">
      <c r="A95" s="138"/>
      <c r="B95" s="215">
        <v>16</v>
      </c>
      <c r="C95" s="133" t="s">
        <v>538</v>
      </c>
      <c r="D95" s="430" t="s">
        <v>202</v>
      </c>
      <c r="E95" s="1"/>
      <c r="F95" s="61"/>
      <c r="G95" s="26"/>
      <c r="O95" s="26"/>
      <c r="T95" s="26"/>
      <c r="U95" s="26"/>
      <c r="V95" s="26"/>
      <c r="X95" s="26"/>
      <c r="Y95" s="26"/>
      <c r="Z95" s="26"/>
    </row>
    <row r="96" spans="1:26" ht="15" customHeight="1">
      <c r="A96" s="138"/>
      <c r="B96" s="215">
        <v>17</v>
      </c>
      <c r="C96" s="133" t="s">
        <v>539</v>
      </c>
      <c r="D96" s="430" t="s">
        <v>202</v>
      </c>
      <c r="E96" s="1"/>
      <c r="F96" s="61"/>
      <c r="G96" s="26"/>
      <c r="O96" s="26"/>
      <c r="T96" s="26"/>
      <c r="U96" s="26"/>
      <c r="V96" s="26"/>
      <c r="X96" s="26"/>
      <c r="Y96" s="26"/>
      <c r="Z96" s="26"/>
    </row>
    <row r="97" spans="1:26" ht="15" customHeight="1">
      <c r="A97" s="138"/>
      <c r="B97" s="215">
        <v>18</v>
      </c>
      <c r="C97" s="133" t="s">
        <v>540</v>
      </c>
      <c r="D97" s="430" t="s">
        <v>205</v>
      </c>
      <c r="E97" s="1"/>
      <c r="F97" s="61"/>
      <c r="G97" s="26"/>
      <c r="O97" s="26"/>
      <c r="T97" s="26"/>
      <c r="U97" s="26"/>
      <c r="V97" s="26"/>
      <c r="X97" s="26"/>
      <c r="Y97" s="26"/>
      <c r="Z97" s="26"/>
    </row>
    <row r="98" spans="1:26" ht="15" customHeight="1">
      <c r="A98" s="138"/>
      <c r="B98" s="215">
        <v>19</v>
      </c>
      <c r="C98" s="133" t="s">
        <v>541</v>
      </c>
      <c r="D98" s="430" t="s">
        <v>205</v>
      </c>
      <c r="E98" s="1"/>
      <c r="F98" s="61"/>
      <c r="G98" s="26"/>
      <c r="O98" s="26"/>
      <c r="T98" s="26"/>
      <c r="U98" s="26"/>
      <c r="V98" s="26"/>
      <c r="X98" s="26"/>
      <c r="Y98" s="26"/>
      <c r="Z98" s="26"/>
    </row>
    <row r="99" spans="1:26" ht="15" customHeight="1">
      <c r="A99" s="138"/>
      <c r="B99" s="215">
        <v>20</v>
      </c>
      <c r="C99" s="375" t="s">
        <v>542</v>
      </c>
      <c r="D99" s="430" t="s">
        <v>154</v>
      </c>
      <c r="E99" s="1"/>
      <c r="F99" s="61"/>
      <c r="G99" s="26"/>
      <c r="O99" s="26"/>
      <c r="T99" s="26"/>
      <c r="U99" s="26"/>
      <c r="V99" s="26"/>
      <c r="X99" s="26"/>
      <c r="Y99" s="26"/>
      <c r="Z99" s="26"/>
    </row>
    <row r="100" spans="1:26" ht="15" customHeight="1">
      <c r="A100" s="138"/>
      <c r="B100" s="215">
        <v>21</v>
      </c>
      <c r="C100" s="133" t="s">
        <v>543</v>
      </c>
      <c r="D100" s="430" t="s">
        <v>154</v>
      </c>
      <c r="E100" s="1"/>
      <c r="F100" s="61"/>
      <c r="G100" s="26"/>
      <c r="O100" s="26"/>
      <c r="T100" s="26"/>
      <c r="U100" s="26"/>
      <c r="V100" s="26"/>
      <c r="X100" s="26"/>
      <c r="Y100" s="26"/>
      <c r="Z100" s="26"/>
    </row>
    <row r="101" spans="1:26" ht="15" customHeight="1">
      <c r="A101" s="138"/>
      <c r="B101" s="215">
        <v>22</v>
      </c>
      <c r="C101" s="133" t="s">
        <v>544</v>
      </c>
      <c r="D101" s="430" t="s">
        <v>156</v>
      </c>
      <c r="E101" s="1"/>
      <c r="F101" s="61"/>
      <c r="G101" s="26"/>
      <c r="O101" s="26"/>
      <c r="T101" s="26"/>
      <c r="U101" s="26"/>
      <c r="V101" s="26"/>
      <c r="X101" s="26"/>
      <c r="Y101" s="26"/>
      <c r="Z101" s="26"/>
    </row>
    <row r="102" spans="1:26" ht="15" customHeight="1">
      <c r="A102" s="138"/>
      <c r="B102" s="215">
        <v>23</v>
      </c>
      <c r="C102" s="133" t="s">
        <v>545</v>
      </c>
      <c r="D102" s="430" t="s">
        <v>156</v>
      </c>
      <c r="E102" s="1"/>
      <c r="F102" s="61"/>
      <c r="G102" s="26"/>
      <c r="O102" s="26"/>
      <c r="T102" s="26"/>
      <c r="U102" s="26"/>
      <c r="V102" s="26"/>
      <c r="X102" s="26"/>
      <c r="Y102" s="26"/>
      <c r="Z102" s="26"/>
    </row>
    <row r="103" spans="1:26" ht="15" customHeight="1">
      <c r="A103" s="138"/>
      <c r="B103" s="215">
        <v>24</v>
      </c>
      <c r="C103" s="133" t="s">
        <v>546</v>
      </c>
      <c r="D103" s="430" t="s">
        <v>160</v>
      </c>
      <c r="E103" s="1"/>
      <c r="F103" s="61"/>
      <c r="G103" s="782"/>
      <c r="O103" s="26"/>
      <c r="T103" s="26"/>
      <c r="U103" s="26"/>
      <c r="V103" s="26"/>
      <c r="X103" s="26"/>
      <c r="Y103" s="26"/>
      <c r="Z103" s="26"/>
    </row>
    <row r="104" spans="1:26" ht="15" customHeight="1">
      <c r="A104" s="138"/>
      <c r="B104" s="215">
        <v>25</v>
      </c>
      <c r="C104" s="133" t="s">
        <v>547</v>
      </c>
      <c r="D104" s="430" t="s">
        <v>160</v>
      </c>
      <c r="E104" s="1"/>
      <c r="F104" s="61"/>
      <c r="G104" s="782"/>
      <c r="O104" s="26"/>
      <c r="T104" s="26"/>
      <c r="U104" s="26"/>
      <c r="V104" s="26"/>
      <c r="X104" s="26"/>
      <c r="Y104" s="26"/>
      <c r="Z104" s="26"/>
    </row>
    <row r="105" spans="1:26" ht="15" customHeight="1">
      <c r="A105" s="138"/>
      <c r="B105" s="215">
        <v>26</v>
      </c>
      <c r="C105" s="133" t="s">
        <v>548</v>
      </c>
      <c r="D105" s="430" t="s">
        <v>160</v>
      </c>
      <c r="E105" s="1" t="s">
        <v>522</v>
      </c>
      <c r="F105" s="61"/>
      <c r="G105" s="782"/>
      <c r="O105" s="26"/>
      <c r="T105" s="26"/>
      <c r="U105" s="26"/>
      <c r="V105" s="26"/>
      <c r="X105" s="26"/>
      <c r="Y105" s="26"/>
      <c r="Z105" s="26"/>
    </row>
    <row r="106" spans="1:26" ht="15" customHeight="1">
      <c r="A106" s="138"/>
      <c r="B106" s="215">
        <v>27</v>
      </c>
      <c r="C106" s="133" t="s">
        <v>549</v>
      </c>
      <c r="D106" s="430" t="s">
        <v>162</v>
      </c>
      <c r="E106" s="1"/>
      <c r="F106" s="61"/>
      <c r="G106" s="782"/>
      <c r="O106" s="26"/>
      <c r="T106" s="26"/>
      <c r="U106" s="26"/>
      <c r="V106" s="26"/>
      <c r="X106" s="26"/>
      <c r="Y106" s="26"/>
      <c r="Z106" s="26"/>
    </row>
    <row r="107" spans="1:26" ht="15" customHeight="1">
      <c r="A107" s="138"/>
      <c r="B107" s="215">
        <v>28</v>
      </c>
      <c r="C107" s="133" t="s">
        <v>550</v>
      </c>
      <c r="D107" s="430" t="s">
        <v>162</v>
      </c>
      <c r="E107" s="1"/>
      <c r="F107" s="61"/>
      <c r="G107" s="16"/>
      <c r="O107" s="26"/>
      <c r="T107" s="26"/>
      <c r="U107" s="26"/>
      <c r="V107" s="26"/>
      <c r="X107" s="26"/>
      <c r="Y107" s="26"/>
      <c r="Z107" s="26"/>
    </row>
    <row r="108" spans="1:26" ht="15" customHeight="1">
      <c r="A108" s="138"/>
      <c r="B108" s="215">
        <v>29</v>
      </c>
      <c r="C108" s="133" t="s">
        <v>551</v>
      </c>
      <c r="D108" s="430" t="s">
        <v>162</v>
      </c>
      <c r="E108" s="1" t="s">
        <v>524</v>
      </c>
      <c r="F108" s="61"/>
      <c r="G108" s="16"/>
      <c r="O108" s="26"/>
      <c r="T108" s="26"/>
      <c r="U108" s="26"/>
      <c r="V108" s="26"/>
      <c r="X108" s="26"/>
      <c r="Y108" s="26"/>
      <c r="Z108" s="26"/>
    </row>
    <row r="109" spans="1:26" ht="15" customHeight="1">
      <c r="A109" s="138"/>
      <c r="B109" s="215">
        <v>30</v>
      </c>
      <c r="C109" s="133" t="s">
        <v>552</v>
      </c>
      <c r="D109" s="430" t="s">
        <v>165</v>
      </c>
      <c r="E109" s="1"/>
      <c r="F109" s="61"/>
      <c r="G109" s="16"/>
      <c r="O109" s="26"/>
      <c r="T109" s="26"/>
      <c r="U109" s="26"/>
      <c r="V109" s="26"/>
      <c r="X109" s="26"/>
      <c r="Y109" s="26"/>
      <c r="Z109" s="26"/>
    </row>
    <row r="110" spans="1:26" ht="15" customHeight="1">
      <c r="A110" s="138"/>
      <c r="B110" s="215">
        <v>31</v>
      </c>
      <c r="C110" s="133" t="s">
        <v>553</v>
      </c>
      <c r="D110" s="430" t="s">
        <v>165</v>
      </c>
      <c r="E110" s="1"/>
      <c r="F110" s="61"/>
      <c r="G110" s="16"/>
      <c r="O110" s="26"/>
      <c r="T110" s="26"/>
      <c r="U110" s="26"/>
      <c r="V110" s="26"/>
      <c r="X110" s="26"/>
      <c r="Y110" s="26"/>
      <c r="Z110" s="26"/>
    </row>
    <row r="111" spans="1:26" ht="15" customHeight="1">
      <c r="A111" s="138"/>
      <c r="B111" s="215">
        <v>32</v>
      </c>
      <c r="C111" s="133" t="s">
        <v>554</v>
      </c>
      <c r="D111" s="430" t="s">
        <v>170</v>
      </c>
      <c r="E111" s="1"/>
      <c r="F111" s="61"/>
      <c r="G111" s="16"/>
      <c r="J111" s="58"/>
      <c r="O111" s="26"/>
      <c r="T111" s="26"/>
      <c r="U111" s="26"/>
      <c r="V111" s="26"/>
      <c r="X111" s="26"/>
      <c r="Y111" s="26"/>
      <c r="Z111" s="26"/>
    </row>
    <row r="112" spans="1:26" ht="15" customHeight="1">
      <c r="A112" s="138"/>
      <c r="B112" s="215">
        <v>33</v>
      </c>
      <c r="C112" s="133" t="s">
        <v>555</v>
      </c>
      <c r="D112" s="430" t="s">
        <v>167</v>
      </c>
      <c r="E112" s="1"/>
      <c r="F112" s="61"/>
      <c r="G112" s="16"/>
      <c r="O112" s="26"/>
      <c r="T112" s="26"/>
      <c r="U112" s="26"/>
      <c r="V112" s="26"/>
      <c r="X112" s="26"/>
      <c r="Y112" s="26"/>
      <c r="Z112" s="26"/>
    </row>
    <row r="113" spans="1:27" ht="15" customHeight="1">
      <c r="A113" s="138"/>
      <c r="B113" s="215">
        <v>34</v>
      </c>
      <c r="C113" s="133" t="s">
        <v>556</v>
      </c>
      <c r="D113" s="430" t="s">
        <v>167</v>
      </c>
      <c r="E113" s="1"/>
      <c r="F113" s="61"/>
      <c r="G113" s="16"/>
      <c r="I113" s="78"/>
      <c r="O113" s="26"/>
      <c r="T113" s="26"/>
      <c r="U113" s="26"/>
      <c r="V113" s="26"/>
      <c r="X113" s="26"/>
      <c r="Y113" s="26"/>
      <c r="Z113" s="26"/>
    </row>
    <row r="114" spans="1:27" ht="15" customHeight="1">
      <c r="A114" s="138"/>
      <c r="B114" s="215">
        <v>35</v>
      </c>
      <c r="C114" s="133" t="s">
        <v>558</v>
      </c>
      <c r="D114" s="430" t="s">
        <v>172</v>
      </c>
      <c r="E114" s="1"/>
      <c r="F114" s="61"/>
      <c r="G114" s="16"/>
      <c r="I114" s="78"/>
      <c r="K114" s="1"/>
      <c r="O114" s="26"/>
      <c r="T114" s="26"/>
      <c r="U114" s="26"/>
      <c r="V114" s="26"/>
      <c r="X114" s="26"/>
      <c r="Y114" s="26"/>
      <c r="Z114" s="26"/>
    </row>
    <row r="115" spans="1:27" ht="15" customHeight="1">
      <c r="A115" s="138"/>
      <c r="B115" s="215">
        <v>36</v>
      </c>
      <c r="C115" s="133" t="s">
        <v>557</v>
      </c>
      <c r="D115" s="430" t="s">
        <v>172</v>
      </c>
      <c r="E115" s="1"/>
      <c r="F115" s="61"/>
      <c r="G115" s="16"/>
      <c r="I115" s="78"/>
      <c r="K115" s="1"/>
      <c r="O115" s="26"/>
      <c r="Q115" s="16"/>
      <c r="T115" s="26"/>
      <c r="U115" s="26"/>
      <c r="V115" s="26"/>
      <c r="X115" s="26"/>
      <c r="Y115" s="26"/>
      <c r="Z115" s="26"/>
    </row>
    <row r="116" spans="1:27" ht="15" customHeight="1">
      <c r="A116" s="138"/>
      <c r="B116" s="215">
        <v>37</v>
      </c>
      <c r="C116" s="133" t="s">
        <v>559</v>
      </c>
      <c r="D116" s="430" t="s">
        <v>175</v>
      </c>
      <c r="E116" s="1"/>
      <c r="F116" s="61"/>
      <c r="G116" s="16"/>
      <c r="I116" s="78"/>
      <c r="K116" s="1"/>
      <c r="O116" s="26"/>
      <c r="Q116" s="16"/>
      <c r="T116" s="26"/>
      <c r="U116" s="26"/>
      <c r="V116" s="26"/>
      <c r="X116" s="26"/>
      <c r="Y116" s="26"/>
      <c r="Z116" s="26"/>
    </row>
    <row r="117" spans="1:27" ht="15" customHeight="1">
      <c r="A117" s="138"/>
      <c r="B117" s="215">
        <v>38</v>
      </c>
      <c r="C117" s="133" t="s">
        <v>560</v>
      </c>
      <c r="D117" s="430" t="s">
        <v>175</v>
      </c>
      <c r="E117" s="1"/>
      <c r="F117" s="61"/>
      <c r="G117" s="16"/>
      <c r="I117" s="78"/>
      <c r="K117" s="1"/>
      <c r="O117" s="26"/>
      <c r="Q117" s="16"/>
      <c r="T117" s="26"/>
      <c r="U117" s="26"/>
      <c r="V117" s="26"/>
      <c r="X117" s="26"/>
      <c r="Y117" s="26"/>
      <c r="Z117" s="26"/>
    </row>
    <row r="118" spans="1:27" ht="15" customHeight="1">
      <c r="A118" s="138"/>
      <c r="B118" s="215">
        <v>39</v>
      </c>
      <c r="C118" s="133" t="s">
        <v>561</v>
      </c>
      <c r="D118" s="430" t="s">
        <v>175</v>
      </c>
      <c r="E118" s="1" t="s">
        <v>522</v>
      </c>
      <c r="F118" s="61"/>
      <c r="G118" s="16"/>
      <c r="I118" s="78"/>
      <c r="K118" s="1"/>
      <c r="O118" s="26"/>
      <c r="Q118" s="16"/>
      <c r="T118" s="26"/>
      <c r="U118" s="26"/>
      <c r="V118" s="26"/>
      <c r="X118" s="26"/>
      <c r="Y118" s="26"/>
      <c r="Z118" s="26"/>
    </row>
    <row r="119" spans="1:27" ht="15" customHeight="1">
      <c r="A119" s="138"/>
      <c r="B119" s="215">
        <v>40</v>
      </c>
      <c r="C119" s="133" t="s">
        <v>562</v>
      </c>
      <c r="D119" s="430" t="s">
        <v>175</v>
      </c>
      <c r="E119" s="1" t="s">
        <v>524</v>
      </c>
      <c r="F119" s="61"/>
      <c r="G119" s="16"/>
      <c r="I119" s="78"/>
      <c r="K119" s="1"/>
      <c r="O119" s="26"/>
      <c r="Q119" s="16"/>
      <c r="T119" s="26"/>
      <c r="U119" s="26"/>
      <c r="V119" s="26"/>
      <c r="X119" s="26"/>
      <c r="Y119" s="26"/>
      <c r="Z119" s="26"/>
    </row>
    <row r="120" spans="1:27" ht="15" customHeight="1">
      <c r="A120" s="138"/>
      <c r="B120" s="215">
        <v>41</v>
      </c>
      <c r="C120" s="133" t="s">
        <v>563</v>
      </c>
      <c r="D120" s="430" t="s">
        <v>181</v>
      </c>
      <c r="E120" s="1"/>
      <c r="F120" s="61"/>
      <c r="G120" s="16"/>
      <c r="H120" s="16"/>
      <c r="I120" s="78"/>
      <c r="K120" s="1"/>
      <c r="O120" s="26"/>
      <c r="Q120" s="16"/>
      <c r="T120" s="26"/>
      <c r="U120" s="26"/>
      <c r="V120" s="26"/>
      <c r="X120" s="26"/>
      <c r="Y120" s="26"/>
      <c r="Z120" s="26"/>
    </row>
    <row r="121" spans="1:27" ht="15" customHeight="1">
      <c r="A121" s="138"/>
      <c r="B121" s="215">
        <v>42</v>
      </c>
      <c r="C121" s="133" t="s">
        <v>564</v>
      </c>
      <c r="D121" s="430" t="s">
        <v>181</v>
      </c>
      <c r="E121" s="1"/>
      <c r="F121" s="61"/>
      <c r="G121" s="16"/>
      <c r="H121" s="16"/>
      <c r="I121" s="78"/>
      <c r="K121" s="1"/>
      <c r="L121" s="16"/>
      <c r="O121" s="26"/>
      <c r="P121" s="16"/>
      <c r="Q121" s="16"/>
      <c r="T121" s="26"/>
      <c r="U121" s="216"/>
      <c r="V121" s="219"/>
      <c r="W121" s="217"/>
      <c r="X121" s="217"/>
      <c r="Y121" s="33"/>
      <c r="Z121" s="33"/>
      <c r="AA121" s="25"/>
    </row>
    <row r="122" spans="1:27" ht="15" customHeight="1">
      <c r="A122" s="138"/>
      <c r="B122" s="215">
        <v>43</v>
      </c>
      <c r="C122" s="133" t="s">
        <v>565</v>
      </c>
      <c r="D122" s="430" t="s">
        <v>184</v>
      </c>
      <c r="E122" s="1"/>
      <c r="F122" s="61"/>
      <c r="G122" s="16"/>
      <c r="H122" s="16"/>
      <c r="I122" s="78"/>
      <c r="K122" s="1"/>
      <c r="L122" s="16"/>
      <c r="O122" s="26"/>
      <c r="P122" s="16"/>
      <c r="Q122" s="16"/>
      <c r="T122" s="26"/>
      <c r="U122" s="216"/>
      <c r="V122" s="219"/>
      <c r="W122" s="217"/>
      <c r="X122" s="217"/>
      <c r="Y122" s="33"/>
      <c r="Z122" s="33"/>
      <c r="AA122" s="25"/>
    </row>
    <row r="123" spans="1:27" s="16" customFormat="1" ht="15" customHeight="1">
      <c r="A123" s="138"/>
      <c r="B123" s="215">
        <v>44</v>
      </c>
      <c r="C123" s="133" t="s">
        <v>566</v>
      </c>
      <c r="D123" s="430" t="s">
        <v>184</v>
      </c>
      <c r="E123" s="1"/>
      <c r="F123" s="61"/>
      <c r="I123" s="78"/>
      <c r="K123" s="1"/>
      <c r="M123" s="26"/>
      <c r="N123" s="26"/>
      <c r="O123" s="26"/>
      <c r="R123" s="510"/>
      <c r="S123" s="26"/>
      <c r="T123" s="26"/>
      <c r="U123" s="216"/>
      <c r="V123" s="219"/>
      <c r="W123" s="217"/>
      <c r="X123" s="217"/>
      <c r="Y123" s="33"/>
      <c r="Z123" s="33"/>
      <c r="AA123" s="125"/>
    </row>
    <row r="124" spans="1:27" s="16" customFormat="1" ht="15" customHeight="1">
      <c r="A124" s="138"/>
      <c r="B124" s="215">
        <v>45</v>
      </c>
      <c r="C124" s="133" t="s">
        <v>567</v>
      </c>
      <c r="D124" s="430" t="s">
        <v>173</v>
      </c>
      <c r="E124" s="1"/>
      <c r="F124" s="61"/>
      <c r="I124" s="78"/>
      <c r="J124" s="5"/>
      <c r="K124" s="1"/>
      <c r="M124" s="26"/>
      <c r="N124" s="26"/>
      <c r="R124" s="510"/>
      <c r="S124" s="26"/>
      <c r="T124" s="26"/>
      <c r="U124" s="216"/>
      <c r="V124" s="219"/>
      <c r="W124" s="217"/>
      <c r="X124" s="217"/>
      <c r="Y124" s="33"/>
      <c r="Z124" s="33"/>
      <c r="AA124" s="125"/>
    </row>
    <row r="125" spans="1:27" s="16" customFormat="1" ht="15" customHeight="1">
      <c r="A125" s="138"/>
      <c r="B125" s="215">
        <v>46</v>
      </c>
      <c r="C125" s="133" t="s">
        <v>568</v>
      </c>
      <c r="D125" s="430" t="s">
        <v>173</v>
      </c>
      <c r="E125" s="1"/>
      <c r="F125" s="61"/>
      <c r="I125" s="78"/>
      <c r="J125" s="5"/>
      <c r="K125" s="1"/>
      <c r="R125" s="510"/>
      <c r="U125" s="216"/>
      <c r="V125" s="219"/>
      <c r="W125" s="217"/>
      <c r="X125" s="217"/>
      <c r="Y125" s="33"/>
      <c r="Z125" s="33"/>
      <c r="AA125" s="125"/>
    </row>
    <row r="126" spans="1:27" s="16" customFormat="1" ht="15" customHeight="1">
      <c r="A126" s="138"/>
      <c r="B126" s="215">
        <v>47</v>
      </c>
      <c r="C126" s="133" t="s">
        <v>569</v>
      </c>
      <c r="D126" s="430" t="s">
        <v>208</v>
      </c>
      <c r="E126" s="1"/>
      <c r="F126" s="61"/>
      <c r="I126" s="78"/>
      <c r="J126" s="125"/>
      <c r="K126" s="1"/>
      <c r="Q126" s="1"/>
      <c r="R126" s="510"/>
      <c r="U126" s="216"/>
      <c r="V126" s="219"/>
      <c r="W126" s="217"/>
      <c r="X126" s="217"/>
      <c r="Y126" s="33"/>
      <c r="Z126" s="33"/>
      <c r="AA126" s="125"/>
    </row>
    <row r="127" spans="1:27" s="16" customFormat="1" ht="15" customHeight="1">
      <c r="A127" s="138"/>
      <c r="B127" s="215">
        <v>48</v>
      </c>
      <c r="C127" s="133" t="s">
        <v>570</v>
      </c>
      <c r="D127" s="430" t="s">
        <v>208</v>
      </c>
      <c r="E127" s="1"/>
      <c r="F127" s="61"/>
      <c r="I127" s="78"/>
      <c r="J127" s="125"/>
      <c r="K127" s="1"/>
      <c r="Q127" s="1"/>
      <c r="R127" s="510"/>
      <c r="U127" s="216"/>
      <c r="V127" s="219"/>
      <c r="W127" s="217"/>
      <c r="X127" s="217"/>
      <c r="Y127" s="33"/>
      <c r="Z127" s="33"/>
      <c r="AA127" s="125"/>
    </row>
    <row r="128" spans="1:27" s="16" customFormat="1" ht="15" customHeight="1">
      <c r="A128" s="138"/>
      <c r="B128" s="215">
        <v>49</v>
      </c>
      <c r="C128" s="133" t="s">
        <v>571</v>
      </c>
      <c r="D128" s="431" t="s">
        <v>213</v>
      </c>
      <c r="E128" s="1"/>
      <c r="I128" s="78"/>
      <c r="J128" s="125"/>
      <c r="K128" s="1"/>
      <c r="Q128" s="1"/>
      <c r="R128" s="510"/>
      <c r="U128" s="125"/>
      <c r="V128" s="125"/>
      <c r="W128" s="125"/>
      <c r="X128" s="125"/>
      <c r="Y128" s="125"/>
      <c r="Z128" s="125"/>
      <c r="AA128" s="125"/>
    </row>
    <row r="129" spans="1:26" s="16" customFormat="1" ht="15" customHeight="1">
      <c r="A129" s="138"/>
      <c r="B129" s="215">
        <v>50</v>
      </c>
      <c r="C129" s="133" t="s">
        <v>572</v>
      </c>
      <c r="D129" s="431" t="s">
        <v>213</v>
      </c>
      <c r="E129" s="1"/>
      <c r="I129" s="78"/>
      <c r="J129" s="125"/>
      <c r="K129" s="1"/>
      <c r="Q129" s="1"/>
      <c r="R129" s="510"/>
    </row>
    <row r="130" spans="1:26" s="16" customFormat="1" ht="15" customHeight="1">
      <c r="A130" s="138"/>
      <c r="B130" s="215">
        <v>51</v>
      </c>
      <c r="C130" s="133" t="s">
        <v>573</v>
      </c>
      <c r="D130" s="432" t="s">
        <v>211</v>
      </c>
      <c r="E130" s="1" t="s">
        <v>522</v>
      </c>
      <c r="I130" s="78"/>
      <c r="J130" s="58"/>
      <c r="K130" s="1"/>
      <c r="P130" s="78"/>
      <c r="Q130" s="1"/>
      <c r="R130" s="510"/>
    </row>
    <row r="131" spans="1:26" ht="15" customHeight="1">
      <c r="B131" s="215">
        <v>52</v>
      </c>
      <c r="C131" s="377" t="s">
        <v>574</v>
      </c>
      <c r="D131" s="432" t="s">
        <v>211</v>
      </c>
      <c r="E131" s="1" t="s">
        <v>524</v>
      </c>
      <c r="F131" s="16"/>
      <c r="G131" s="16"/>
      <c r="H131" s="16"/>
      <c r="I131" s="78"/>
      <c r="J131" s="78"/>
      <c r="K131" s="1"/>
      <c r="L131" s="16"/>
      <c r="M131" s="16"/>
      <c r="O131" s="78"/>
      <c r="P131" s="78"/>
      <c r="Q131" s="16"/>
      <c r="R131" s="238"/>
      <c r="T131" s="26"/>
      <c r="U131" s="26"/>
      <c r="V131" s="26"/>
      <c r="X131" s="26"/>
      <c r="Y131" s="26"/>
      <c r="Z131" s="26"/>
    </row>
    <row r="132" spans="1:26" ht="15" customHeight="1">
      <c r="B132" s="215">
        <v>53</v>
      </c>
      <c r="C132" s="377" t="s">
        <v>575</v>
      </c>
      <c r="D132" s="432" t="s">
        <v>207</v>
      </c>
      <c r="E132" s="1"/>
      <c r="F132" s="16"/>
      <c r="G132" s="16"/>
      <c r="H132" s="16"/>
      <c r="I132" s="78"/>
      <c r="J132" s="78"/>
      <c r="K132" s="1"/>
      <c r="L132" s="16"/>
      <c r="M132" s="16"/>
      <c r="O132" s="78"/>
      <c r="P132" s="78"/>
      <c r="Q132" s="16"/>
      <c r="R132" s="238"/>
      <c r="T132" s="26"/>
      <c r="U132" s="26"/>
      <c r="V132" s="26"/>
      <c r="X132" s="26"/>
      <c r="Y132" s="26"/>
      <c r="Z132" s="26"/>
    </row>
    <row r="133" spans="1:26" s="16" customFormat="1" ht="15" customHeight="1">
      <c r="A133" s="37"/>
      <c r="B133" s="215">
        <v>54</v>
      </c>
      <c r="C133" s="377" t="s">
        <v>576</v>
      </c>
      <c r="D133" s="432" t="s">
        <v>207</v>
      </c>
      <c r="E133" s="1"/>
      <c r="F133" s="26"/>
      <c r="G133" s="26"/>
      <c r="I133" s="63"/>
      <c r="N133" s="26"/>
      <c r="O133" s="78"/>
      <c r="P133" s="78"/>
      <c r="R133" s="238"/>
      <c r="S133" s="26"/>
      <c r="T133" s="26"/>
      <c r="U133" s="26"/>
      <c r="V133" s="26"/>
    </row>
    <row r="134" spans="1:26" s="16" customFormat="1" ht="15" customHeight="1">
      <c r="A134" s="37"/>
      <c r="B134" s="215">
        <v>55</v>
      </c>
      <c r="C134" s="377" t="s">
        <v>577</v>
      </c>
      <c r="D134" s="432" t="s">
        <v>212</v>
      </c>
      <c r="E134" s="1"/>
      <c r="F134" s="26"/>
      <c r="G134" s="26"/>
      <c r="I134" s="63"/>
      <c r="N134" s="26"/>
      <c r="O134" s="78"/>
      <c r="R134" s="238"/>
      <c r="S134" s="26"/>
      <c r="T134" s="26"/>
      <c r="U134" s="26"/>
      <c r="V134" s="26"/>
    </row>
    <row r="135" spans="1:26" s="16" customFormat="1" ht="15" customHeight="1">
      <c r="A135" s="37"/>
      <c r="B135" s="215">
        <v>56</v>
      </c>
      <c r="C135" s="377" t="s">
        <v>578</v>
      </c>
      <c r="D135" s="432" t="s">
        <v>212</v>
      </c>
      <c r="E135" s="1"/>
      <c r="F135" s="26"/>
      <c r="G135" s="26"/>
      <c r="I135" s="63"/>
      <c r="Q135" s="26"/>
      <c r="R135" s="238"/>
      <c r="S135" s="78"/>
      <c r="T135" s="1"/>
    </row>
    <row r="136" spans="1:26" s="16" customFormat="1" ht="15" customHeight="1">
      <c r="A136" s="37"/>
      <c r="B136" s="215">
        <v>57</v>
      </c>
      <c r="C136" s="377" t="s">
        <v>579</v>
      </c>
      <c r="D136" s="432" t="s">
        <v>210</v>
      </c>
      <c r="E136" s="1"/>
      <c r="F136" s="26"/>
      <c r="G136" s="26"/>
      <c r="H136" s="26"/>
      <c r="I136" s="30"/>
      <c r="Q136" s="26"/>
      <c r="R136" s="238"/>
      <c r="S136" s="78"/>
      <c r="T136" s="1"/>
    </row>
    <row r="137" spans="1:26" s="16" customFormat="1" ht="15" customHeight="1">
      <c r="A137" s="37"/>
      <c r="B137" s="215">
        <v>58</v>
      </c>
      <c r="C137" s="377" t="s">
        <v>571</v>
      </c>
      <c r="D137" s="432" t="s">
        <v>210</v>
      </c>
      <c r="E137" s="1"/>
      <c r="F137" s="26"/>
      <c r="G137" s="26"/>
      <c r="H137" s="26"/>
      <c r="I137" s="30"/>
      <c r="J137" s="26"/>
      <c r="K137" s="26"/>
      <c r="L137" s="26"/>
      <c r="Q137" s="26"/>
      <c r="R137" s="238"/>
      <c r="S137" s="78"/>
      <c r="T137" s="1"/>
    </row>
    <row r="138" spans="1:26" s="16" customFormat="1" ht="15" customHeight="1">
      <c r="A138" s="37"/>
      <c r="B138" s="215">
        <v>59</v>
      </c>
      <c r="C138" s="133" t="s">
        <v>580</v>
      </c>
      <c r="D138" s="432" t="s">
        <v>209</v>
      </c>
      <c r="E138" s="1"/>
      <c r="F138" s="26"/>
      <c r="G138" s="26"/>
      <c r="H138" s="26"/>
      <c r="I138" s="30"/>
      <c r="J138" s="26"/>
      <c r="K138" s="26"/>
      <c r="L138" s="26"/>
      <c r="Q138" s="26"/>
      <c r="R138" s="510"/>
      <c r="S138" s="78"/>
      <c r="T138" s="1"/>
    </row>
    <row r="139" spans="1:26" s="16" customFormat="1" ht="15" customHeight="1">
      <c r="A139" s="18"/>
      <c r="B139" s="215">
        <v>60</v>
      </c>
      <c r="C139" s="133" t="s">
        <v>581</v>
      </c>
      <c r="D139" s="432" t="s">
        <v>209</v>
      </c>
      <c r="E139" s="1"/>
      <c r="F139" s="26"/>
      <c r="G139" s="26"/>
      <c r="H139" s="26"/>
      <c r="I139" s="30"/>
      <c r="J139" s="26"/>
      <c r="K139" s="26"/>
      <c r="L139" s="26"/>
      <c r="M139" s="26"/>
      <c r="Q139" s="26"/>
      <c r="R139" s="510"/>
      <c r="S139" s="78"/>
      <c r="T139" s="1"/>
    </row>
    <row r="140" spans="1:26">
      <c r="A140" s="18"/>
      <c r="B140" s="215">
        <v>61</v>
      </c>
      <c r="C140" s="133" t="s">
        <v>594</v>
      </c>
      <c r="D140" s="432" t="s">
        <v>211</v>
      </c>
      <c r="I140" s="30"/>
      <c r="N140" s="16"/>
      <c r="O140" s="16"/>
      <c r="P140" s="16"/>
      <c r="S140" s="78"/>
      <c r="T140" s="1"/>
      <c r="U140" s="26"/>
      <c r="V140" s="26"/>
      <c r="X140" s="26"/>
      <c r="Y140" s="26"/>
      <c r="Z140" s="26"/>
    </row>
    <row r="141" spans="1:26">
      <c r="A141" s="18"/>
      <c r="B141" s="215">
        <v>62</v>
      </c>
      <c r="C141" s="133" t="s">
        <v>595</v>
      </c>
      <c r="D141" s="432" t="s">
        <v>211</v>
      </c>
      <c r="I141" s="30"/>
      <c r="N141" s="16"/>
      <c r="O141" s="16"/>
      <c r="S141" s="78"/>
      <c r="T141" s="1"/>
      <c r="U141" s="26"/>
      <c r="V141" s="26"/>
      <c r="X141" s="26"/>
      <c r="Y141" s="26"/>
      <c r="Z141" s="26"/>
    </row>
    <row r="142" spans="1:26">
      <c r="A142" s="18"/>
      <c r="B142" s="26"/>
      <c r="I142" s="30"/>
      <c r="N142" s="16"/>
      <c r="O142" s="16"/>
      <c r="S142" s="78"/>
      <c r="T142" s="1"/>
      <c r="U142" s="26"/>
      <c r="V142" s="26"/>
      <c r="X142" s="26"/>
      <c r="Y142" s="26"/>
      <c r="Z142" s="26"/>
    </row>
    <row r="143" spans="1:26">
      <c r="A143" s="18"/>
      <c r="B143" s="26"/>
      <c r="I143" s="30"/>
      <c r="N143" s="16"/>
      <c r="O143" s="16"/>
      <c r="S143" s="78"/>
      <c r="T143" s="1"/>
      <c r="U143" s="26"/>
      <c r="V143" s="26"/>
      <c r="X143" s="26"/>
      <c r="Y143" s="26"/>
      <c r="Z143" s="26"/>
    </row>
    <row r="144" spans="1:26">
      <c r="N144" s="16"/>
      <c r="O144" s="16"/>
      <c r="S144" s="78"/>
      <c r="T144" s="1"/>
      <c r="U144" s="26"/>
      <c r="V144" s="26"/>
      <c r="X144" s="26"/>
      <c r="Y144" s="26"/>
      <c r="Z144" s="26"/>
    </row>
    <row r="145" spans="14:22">
      <c r="N145" s="16"/>
      <c r="O145" s="16"/>
      <c r="S145" s="78"/>
      <c r="V145" s="26"/>
    </row>
    <row r="146" spans="14:22">
      <c r="N146" s="16"/>
      <c r="S146" s="78"/>
      <c r="V146" s="26"/>
    </row>
  </sheetData>
  <mergeCells count="283">
    <mergeCell ref="U59:U60"/>
    <mergeCell ref="A19:A20"/>
    <mergeCell ref="V3:V4"/>
    <mergeCell ref="U3:U4"/>
    <mergeCell ref="T3:T4"/>
    <mergeCell ref="C61:C62"/>
    <mergeCell ref="C59:C60"/>
    <mergeCell ref="C57:C58"/>
    <mergeCell ref="C55:C56"/>
    <mergeCell ref="C53:C54"/>
    <mergeCell ref="D57:D58"/>
    <mergeCell ref="D55:D56"/>
    <mergeCell ref="D53:D54"/>
    <mergeCell ref="D51:D52"/>
    <mergeCell ref="D15:D16"/>
    <mergeCell ref="C7:C8"/>
    <mergeCell ref="D5:D6"/>
    <mergeCell ref="C5:C6"/>
    <mergeCell ref="C13:C14"/>
    <mergeCell ref="C11:C12"/>
    <mergeCell ref="C9:C10"/>
    <mergeCell ref="D39:D40"/>
    <mergeCell ref="D29:D30"/>
    <mergeCell ref="D25:D26"/>
    <mergeCell ref="B41:B42"/>
    <mergeCell ref="A43:A44"/>
    <mergeCell ref="A41:A42"/>
    <mergeCell ref="A39:A40"/>
    <mergeCell ref="B39:B40"/>
    <mergeCell ref="A27:A28"/>
    <mergeCell ref="A21:A22"/>
    <mergeCell ref="C19:C20"/>
    <mergeCell ref="C21:C22"/>
    <mergeCell ref="C23:C24"/>
    <mergeCell ref="C39:C40"/>
    <mergeCell ref="C29:C30"/>
    <mergeCell ref="C25:C26"/>
    <mergeCell ref="C27:C28"/>
    <mergeCell ref="B27:B28"/>
    <mergeCell ref="B25:B26"/>
    <mergeCell ref="B31:B32"/>
    <mergeCell ref="B37:B38"/>
    <mergeCell ref="S37:S38"/>
    <mergeCell ref="S31:S32"/>
    <mergeCell ref="S33:S34"/>
    <mergeCell ref="A37:A38"/>
    <mergeCell ref="D27:D28"/>
    <mergeCell ref="A29:A30"/>
    <mergeCell ref="C17:C18"/>
    <mergeCell ref="C15:C16"/>
    <mergeCell ref="B35:B36"/>
    <mergeCell ref="B33:B34"/>
    <mergeCell ref="T63:T64"/>
    <mergeCell ref="T61:T62"/>
    <mergeCell ref="C71:C72"/>
    <mergeCell ref="D71:D72"/>
    <mergeCell ref="C69:C70"/>
    <mergeCell ref="C63:C64"/>
    <mergeCell ref="T41:T42"/>
    <mergeCell ref="S59:S60"/>
    <mergeCell ref="S51:S52"/>
    <mergeCell ref="T51:T52"/>
    <mergeCell ref="T53:T54"/>
    <mergeCell ref="T57:T58"/>
    <mergeCell ref="T59:T60"/>
    <mergeCell ref="S41:S42"/>
    <mergeCell ref="S45:S46"/>
    <mergeCell ref="C67:C68"/>
    <mergeCell ref="S47:S48"/>
    <mergeCell ref="U69:U70"/>
    <mergeCell ref="S65:S66"/>
    <mergeCell ref="S67:S68"/>
    <mergeCell ref="S69:S70"/>
    <mergeCell ref="T65:T66"/>
    <mergeCell ref="T67:T68"/>
    <mergeCell ref="T69:T70"/>
    <mergeCell ref="A69:A70"/>
    <mergeCell ref="V55:V56"/>
    <mergeCell ref="V57:V58"/>
    <mergeCell ref="K70:R71"/>
    <mergeCell ref="A59:A60"/>
    <mergeCell ref="A61:A62"/>
    <mergeCell ref="A63:A64"/>
    <mergeCell ref="A65:A66"/>
    <mergeCell ref="A67:A68"/>
    <mergeCell ref="U63:U64"/>
    <mergeCell ref="U65:U66"/>
    <mergeCell ref="U67:U68"/>
    <mergeCell ref="D59:D60"/>
    <mergeCell ref="C65:C66"/>
    <mergeCell ref="V61:V62"/>
    <mergeCell ref="V71:V72"/>
    <mergeCell ref="V63:V64"/>
    <mergeCell ref="B69:B70"/>
    <mergeCell ref="B59:B60"/>
    <mergeCell ref="B61:B62"/>
    <mergeCell ref="B63:B64"/>
    <mergeCell ref="A49:A50"/>
    <mergeCell ref="A51:A52"/>
    <mergeCell ref="A53:A54"/>
    <mergeCell ref="A55:A56"/>
    <mergeCell ref="S57:S58"/>
    <mergeCell ref="A57:A58"/>
    <mergeCell ref="B65:B66"/>
    <mergeCell ref="B67:B68"/>
    <mergeCell ref="V47:V48"/>
    <mergeCell ref="U47:U48"/>
    <mergeCell ref="T47:T48"/>
    <mergeCell ref="B57:B58"/>
    <mergeCell ref="B47:B48"/>
    <mergeCell ref="B49:B50"/>
    <mergeCell ref="B51:B52"/>
    <mergeCell ref="B53:B54"/>
    <mergeCell ref="B55:B56"/>
    <mergeCell ref="C47:C48"/>
    <mergeCell ref="C51:C52"/>
    <mergeCell ref="D49:D50"/>
    <mergeCell ref="D47:D48"/>
    <mergeCell ref="C49:C50"/>
    <mergeCell ref="U49:U50"/>
    <mergeCell ref="U51:U52"/>
    <mergeCell ref="U53:U54"/>
    <mergeCell ref="U55:U56"/>
    <mergeCell ref="T55:T56"/>
    <mergeCell ref="U57:U58"/>
    <mergeCell ref="E2:R2"/>
    <mergeCell ref="S7:S8"/>
    <mergeCell ref="S9:S10"/>
    <mergeCell ref="D17:D18"/>
    <mergeCell ref="D23:D24"/>
    <mergeCell ref="D21:D22"/>
    <mergeCell ref="D13:D14"/>
    <mergeCell ref="S23:S24"/>
    <mergeCell ref="A47:A48"/>
    <mergeCell ref="B3:B4"/>
    <mergeCell ref="C3:C4"/>
    <mergeCell ref="D3:D4"/>
    <mergeCell ref="A3:A4"/>
    <mergeCell ref="S3:S4"/>
    <mergeCell ref="C37:C38"/>
    <mergeCell ref="C31:C32"/>
    <mergeCell ref="D37:D38"/>
    <mergeCell ref="C35:C36"/>
    <mergeCell ref="D31:D32"/>
    <mergeCell ref="D33:D34"/>
    <mergeCell ref="C33:C34"/>
    <mergeCell ref="D35:D36"/>
    <mergeCell ref="D7:D8"/>
    <mergeCell ref="D11:D12"/>
    <mergeCell ref="S21:S22"/>
    <mergeCell ref="S19:S20"/>
    <mergeCell ref="S11:S12"/>
    <mergeCell ref="S13:S14"/>
    <mergeCell ref="D9:D10"/>
    <mergeCell ref="A13:A14"/>
    <mergeCell ref="B13:B14"/>
    <mergeCell ref="A5:A6"/>
    <mergeCell ref="B29:B30"/>
    <mergeCell ref="B21:B22"/>
    <mergeCell ref="B15:B16"/>
    <mergeCell ref="A17:A18"/>
    <mergeCell ref="B17:B18"/>
    <mergeCell ref="A15:A16"/>
    <mergeCell ref="A25:A26"/>
    <mergeCell ref="D19:D20"/>
    <mergeCell ref="B19:B20"/>
    <mergeCell ref="A11:A12"/>
    <mergeCell ref="A7:A8"/>
    <mergeCell ref="B23:B24"/>
    <mergeCell ref="A23:A24"/>
    <mergeCell ref="A35:A36"/>
    <mergeCell ref="A33:A34"/>
    <mergeCell ref="A31:A32"/>
    <mergeCell ref="S39:S40"/>
    <mergeCell ref="T33:T34"/>
    <mergeCell ref="E1:R1"/>
    <mergeCell ref="A45:A46"/>
    <mergeCell ref="B43:B44"/>
    <mergeCell ref="B45:B46"/>
    <mergeCell ref="D41:D42"/>
    <mergeCell ref="C43:C44"/>
    <mergeCell ref="D43:D44"/>
    <mergeCell ref="C41:C42"/>
    <mergeCell ref="D45:D46"/>
    <mergeCell ref="C45:C46"/>
    <mergeCell ref="T23:T24"/>
    <mergeCell ref="T19:T20"/>
    <mergeCell ref="T21:T22"/>
    <mergeCell ref="S15:S16"/>
    <mergeCell ref="S17:S18"/>
    <mergeCell ref="T15:T16"/>
    <mergeCell ref="T13:T14"/>
    <mergeCell ref="T17:T18"/>
    <mergeCell ref="A9:A10"/>
    <mergeCell ref="V15:V16"/>
    <mergeCell ref="U13:U14"/>
    <mergeCell ref="U15:U16"/>
    <mergeCell ref="U23:U24"/>
    <mergeCell ref="V17:V18"/>
    <mergeCell ref="U21:U22"/>
    <mergeCell ref="U19:U20"/>
    <mergeCell ref="V19:V20"/>
    <mergeCell ref="V21:V22"/>
    <mergeCell ref="V23:V24"/>
    <mergeCell ref="U17:U18"/>
    <mergeCell ref="V13:V14"/>
    <mergeCell ref="V11:V12"/>
    <mergeCell ref="V7:V8"/>
    <mergeCell ref="V9:V10"/>
    <mergeCell ref="U7:U8"/>
    <mergeCell ref="T7:T8"/>
    <mergeCell ref="T9:T10"/>
    <mergeCell ref="U9:U10"/>
    <mergeCell ref="B5:B6"/>
    <mergeCell ref="B7:B8"/>
    <mergeCell ref="B9:B10"/>
    <mergeCell ref="B11:B12"/>
    <mergeCell ref="V5:V6"/>
    <mergeCell ref="S5:S6"/>
    <mergeCell ref="T5:T6"/>
    <mergeCell ref="U5:U6"/>
    <mergeCell ref="T11:T12"/>
    <mergeCell ref="U11:U12"/>
    <mergeCell ref="V25:V26"/>
    <mergeCell ref="U29:U30"/>
    <mergeCell ref="V29:V30"/>
    <mergeCell ref="V27:V28"/>
    <mergeCell ref="U25:U26"/>
    <mergeCell ref="T25:T26"/>
    <mergeCell ref="T29:T30"/>
    <mergeCell ref="T27:T28"/>
    <mergeCell ref="S27:S28"/>
    <mergeCell ref="U27:U28"/>
    <mergeCell ref="S25:S26"/>
    <mergeCell ref="S29:S30"/>
    <mergeCell ref="G105:G106"/>
    <mergeCell ref="G103:G104"/>
    <mergeCell ref="D63:D64"/>
    <mergeCell ref="D65:D66"/>
    <mergeCell ref="D67:D68"/>
    <mergeCell ref="V49:V50"/>
    <mergeCell ref="D69:D70"/>
    <mergeCell ref="D61:D62"/>
    <mergeCell ref="S49:S50"/>
    <mergeCell ref="S53:S54"/>
    <mergeCell ref="S55:S56"/>
    <mergeCell ref="V51:V52"/>
    <mergeCell ref="V53:V54"/>
    <mergeCell ref="V59:V60"/>
    <mergeCell ref="V65:V66"/>
    <mergeCell ref="V67:V68"/>
    <mergeCell ref="V69:V70"/>
    <mergeCell ref="U61:U62"/>
    <mergeCell ref="U71:U72"/>
    <mergeCell ref="T71:T72"/>
    <mergeCell ref="S71:S72"/>
    <mergeCell ref="S61:S62"/>
    <mergeCell ref="S63:S64"/>
    <mergeCell ref="T49:T50"/>
    <mergeCell ref="T37:T38"/>
    <mergeCell ref="U37:U38"/>
    <mergeCell ref="U41:U42"/>
    <mergeCell ref="S43:S44"/>
    <mergeCell ref="V43:V44"/>
    <mergeCell ref="V31:V32"/>
    <mergeCell ref="V41:V42"/>
    <mergeCell ref="V39:V40"/>
    <mergeCell ref="T45:T46"/>
    <mergeCell ref="V45:V46"/>
    <mergeCell ref="U45:U46"/>
    <mergeCell ref="U39:U40"/>
    <mergeCell ref="T39:T40"/>
    <mergeCell ref="T43:T44"/>
    <mergeCell ref="U43:U44"/>
    <mergeCell ref="U31:U32"/>
    <mergeCell ref="U33:U34"/>
    <mergeCell ref="V33:V34"/>
    <mergeCell ref="V37:V38"/>
    <mergeCell ref="S35:S36"/>
    <mergeCell ref="T31:T32"/>
    <mergeCell ref="T35:T36"/>
    <mergeCell ref="V35:V36"/>
    <mergeCell ref="U35:U36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C85"/>
  <sheetViews>
    <sheetView zoomScaleNormal="85" workbookViewId="0">
      <selection activeCell="J17" sqref="J17"/>
    </sheetView>
  </sheetViews>
  <sheetFormatPr defaultRowHeight="20.100000000000001" customHeight="1"/>
  <cols>
    <col min="1" max="1" width="3.625" style="27" customWidth="1"/>
    <col min="2" max="2" width="3.75" style="27" hidden="1" customWidth="1"/>
    <col min="3" max="3" width="14.5" style="24" bestFit="1" customWidth="1"/>
    <col min="4" max="4" width="4.125" style="24" customWidth="1"/>
    <col min="5" max="5" width="4.125" style="20" customWidth="1"/>
    <col min="6" max="7" width="4.125" style="24" customWidth="1"/>
    <col min="8" max="11" width="3.125" style="24" customWidth="1"/>
    <col min="12" max="15" width="4.125" style="24" customWidth="1"/>
    <col min="16" max="16" width="4.125" style="24" hidden="1" customWidth="1"/>
    <col min="17" max="17" width="14" style="24" customWidth="1"/>
    <col min="18" max="18" width="3.75" style="24" customWidth="1"/>
    <col min="19" max="20" width="3.5" style="24" customWidth="1"/>
    <col min="21" max="21" width="3.25" style="22" customWidth="1"/>
    <col min="22" max="23" width="2.875" style="22" customWidth="1"/>
    <col min="24" max="24" width="9.5" style="79" bestFit="1" customWidth="1"/>
    <col min="25" max="25" width="9" style="24"/>
    <col min="26" max="26" width="4.125" style="24" customWidth="1"/>
    <col min="27" max="27" width="3.5" style="24" bestFit="1" customWidth="1"/>
    <col min="28" max="28" width="3.5" style="24" customWidth="1"/>
    <col min="29" max="29" width="9.375" style="24" bestFit="1" customWidth="1"/>
    <col min="30" max="30" width="3.75" style="24" customWidth="1"/>
    <col min="31" max="31" width="4.5" style="24" customWidth="1"/>
    <col min="32" max="32" width="5.375" style="24" customWidth="1"/>
    <col min="33" max="16384" width="9" style="24"/>
  </cols>
  <sheetData>
    <row r="1" spans="1:29" ht="16.5" customHeight="1">
      <c r="A1" s="799" t="s">
        <v>23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</row>
    <row r="2" spans="1:29" ht="17.25" customHeight="1">
      <c r="B2" s="27" t="s">
        <v>41</v>
      </c>
      <c r="C2" s="113" t="s">
        <v>1</v>
      </c>
      <c r="D2" s="248"/>
      <c r="E2" s="248"/>
      <c r="F2" s="248"/>
      <c r="G2" s="248"/>
      <c r="H2" s="248"/>
      <c r="I2" s="248"/>
      <c r="J2" s="248"/>
      <c r="K2" s="248"/>
      <c r="L2" s="244"/>
      <c r="M2" s="244"/>
      <c r="N2" s="244"/>
      <c r="O2" s="244"/>
      <c r="P2" s="112" t="s">
        <v>41</v>
      </c>
      <c r="Q2" s="113" t="s">
        <v>1</v>
      </c>
      <c r="R2" s="112"/>
      <c r="S2" s="26"/>
      <c r="X2" s="57"/>
      <c r="Z2" s="27"/>
    </row>
    <row r="3" spans="1:29" ht="15" customHeight="1" thickBot="1">
      <c r="A3" s="792">
        <v>1</v>
      </c>
      <c r="B3" s="792">
        <v>10</v>
      </c>
      <c r="C3" s="791" t="str">
        <f>VLOOKUP(B3,$B$63:$C$85,2)</f>
        <v>秀明八千代</v>
      </c>
      <c r="D3" s="250"/>
      <c r="E3" s="250"/>
      <c r="F3" s="250">
        <v>5</v>
      </c>
      <c r="G3" s="250"/>
      <c r="H3" s="250"/>
      <c r="I3" s="250"/>
      <c r="J3" s="250"/>
      <c r="K3" s="250"/>
      <c r="L3" s="251"/>
      <c r="M3" s="251">
        <v>3</v>
      </c>
      <c r="N3" s="251"/>
      <c r="O3" s="251"/>
      <c r="P3" s="793">
        <v>1</v>
      </c>
      <c r="Q3" s="791" t="str">
        <f>VLOOKUP(P3,$B$63:$C$85,2)</f>
        <v>拓大紅陵</v>
      </c>
      <c r="R3" s="791">
        <v>12</v>
      </c>
      <c r="S3" s="26"/>
      <c r="X3" s="20"/>
    </row>
    <row r="4" spans="1:29" ht="15" customHeight="1" thickBot="1">
      <c r="A4" s="792"/>
      <c r="B4" s="792"/>
      <c r="C4" s="791"/>
      <c r="D4" s="688"/>
      <c r="E4" s="688"/>
      <c r="F4" s="670"/>
      <c r="G4" s="250">
        <v>3</v>
      </c>
      <c r="H4" s="250"/>
      <c r="I4" s="250"/>
      <c r="J4" s="250"/>
      <c r="K4" s="250"/>
      <c r="L4" s="251"/>
      <c r="M4" s="678"/>
      <c r="N4" s="683"/>
      <c r="O4" s="683"/>
      <c r="P4" s="793"/>
      <c r="Q4" s="791"/>
      <c r="R4" s="791"/>
      <c r="S4" s="26"/>
      <c r="X4" s="20"/>
    </row>
    <row r="5" spans="1:29" ht="15" customHeight="1" thickBot="1">
      <c r="A5" s="792">
        <v>2</v>
      </c>
      <c r="B5" s="792">
        <v>3</v>
      </c>
      <c r="C5" s="791" t="str">
        <f>VLOOKUP(B5,$B$63:$C$85,2)</f>
        <v>袖ヶ浦</v>
      </c>
      <c r="D5" s="265"/>
      <c r="E5" s="265"/>
      <c r="F5" s="407"/>
      <c r="G5" s="663"/>
      <c r="H5" s="697"/>
      <c r="I5" s="250"/>
      <c r="J5" s="250"/>
      <c r="K5" s="250"/>
      <c r="L5" s="251">
        <v>3</v>
      </c>
      <c r="M5" s="689"/>
      <c r="N5" s="251">
        <v>0</v>
      </c>
      <c r="O5" s="266"/>
      <c r="P5" s="793">
        <v>23</v>
      </c>
      <c r="Q5" s="791" t="str">
        <f>VLOOKUP(P5,$B$63:$C$85,2)</f>
        <v>千葉黎明</v>
      </c>
      <c r="R5" s="791">
        <v>13</v>
      </c>
      <c r="S5" s="26"/>
      <c r="X5" s="20"/>
    </row>
    <row r="6" spans="1:29" ht="15" customHeight="1" thickBot="1">
      <c r="A6" s="792"/>
      <c r="B6" s="792"/>
      <c r="C6" s="791"/>
      <c r="D6" s="250"/>
      <c r="E6" s="272"/>
      <c r="F6" s="272">
        <v>0</v>
      </c>
      <c r="G6" s="250"/>
      <c r="H6" s="698">
        <v>0</v>
      </c>
      <c r="I6" s="250"/>
      <c r="J6" s="250"/>
      <c r="K6" s="700"/>
      <c r="L6" s="699"/>
      <c r="M6" s="470"/>
      <c r="N6" s="422"/>
      <c r="O6" s="261"/>
      <c r="P6" s="793"/>
      <c r="Q6" s="791"/>
      <c r="R6" s="791"/>
      <c r="S6" s="26"/>
      <c r="X6" s="20"/>
    </row>
    <row r="7" spans="1:29" ht="15" customHeight="1" thickBot="1">
      <c r="A7" s="792">
        <v>3</v>
      </c>
      <c r="B7" s="792">
        <v>2</v>
      </c>
      <c r="C7" s="791" t="str">
        <f>VLOOKUP(B7,$B$63:$C$85,2)</f>
        <v>木更津総合</v>
      </c>
      <c r="D7" s="260"/>
      <c r="E7" s="272">
        <v>5</v>
      </c>
      <c r="F7" s="250"/>
      <c r="G7" s="258"/>
      <c r="H7" s="263"/>
      <c r="I7" s="250"/>
      <c r="J7" s="250"/>
      <c r="K7" s="700"/>
      <c r="L7" s="251"/>
      <c r="M7" s="673">
        <v>1</v>
      </c>
      <c r="N7" s="671"/>
      <c r="O7" s="672"/>
      <c r="P7" s="793">
        <v>11</v>
      </c>
      <c r="Q7" s="791" t="str">
        <f>VLOOKUP(P7,$B$63:$C$85,2)</f>
        <v>習志野</v>
      </c>
      <c r="R7" s="791">
        <v>14</v>
      </c>
      <c r="S7" s="26"/>
      <c r="X7" s="81"/>
    </row>
    <row r="8" spans="1:29" ht="15" customHeight="1" thickBot="1">
      <c r="A8" s="792"/>
      <c r="B8" s="792"/>
      <c r="C8" s="791"/>
      <c r="D8" s="669"/>
      <c r="E8" s="670"/>
      <c r="F8" s="250"/>
      <c r="G8" s="401"/>
      <c r="H8" s="258"/>
      <c r="I8" s="250"/>
      <c r="J8" s="250"/>
      <c r="K8" s="706">
        <v>3</v>
      </c>
      <c r="L8" s="272"/>
      <c r="M8" s="251"/>
      <c r="N8" s="251">
        <v>4</v>
      </c>
      <c r="O8" s="251"/>
      <c r="P8" s="793"/>
      <c r="Q8" s="791"/>
      <c r="R8" s="791"/>
      <c r="S8" s="26"/>
      <c r="X8" s="20"/>
      <c r="Y8" s="22"/>
    </row>
    <row r="9" spans="1:29" ht="15" customHeight="1" thickBot="1">
      <c r="A9" s="792">
        <v>4</v>
      </c>
      <c r="B9" s="792">
        <v>18</v>
      </c>
      <c r="C9" s="791" t="str">
        <f>VLOOKUP(B9,$B$63:$C$85,2)</f>
        <v>野田中央</v>
      </c>
      <c r="D9" s="265"/>
      <c r="E9" s="408"/>
      <c r="F9" s="663"/>
      <c r="G9" s="664"/>
      <c r="H9" s="258"/>
      <c r="I9" s="250"/>
      <c r="J9" s="700"/>
      <c r="K9" s="420"/>
      <c r="L9" s="272"/>
      <c r="M9" s="251"/>
      <c r="N9" s="261">
        <v>2</v>
      </c>
      <c r="O9" s="251"/>
      <c r="P9" s="793">
        <v>6</v>
      </c>
      <c r="Q9" s="791" t="str">
        <f>VLOOKUP(P9,$B$63:$C$85,2)</f>
        <v>東金</v>
      </c>
      <c r="R9" s="791">
        <v>15</v>
      </c>
      <c r="S9" s="26"/>
      <c r="X9" s="20"/>
      <c r="Y9" s="22"/>
      <c r="Z9" s="56"/>
    </row>
    <row r="10" spans="1:29" ht="15" customHeight="1" thickBot="1">
      <c r="A10" s="792"/>
      <c r="B10" s="792"/>
      <c r="C10" s="791"/>
      <c r="D10" s="260"/>
      <c r="E10" s="250">
        <v>0</v>
      </c>
      <c r="F10" s="401"/>
      <c r="G10" s="264">
        <v>1</v>
      </c>
      <c r="H10" s="258"/>
      <c r="I10" s="250"/>
      <c r="J10" s="700"/>
      <c r="K10" s="420"/>
      <c r="L10" s="269"/>
      <c r="M10" s="269">
        <v>3</v>
      </c>
      <c r="N10" s="678"/>
      <c r="O10" s="679"/>
      <c r="P10" s="793"/>
      <c r="Q10" s="791"/>
      <c r="R10" s="791"/>
      <c r="S10" s="26"/>
      <c r="X10" s="20"/>
      <c r="Z10" s="55"/>
    </row>
    <row r="11" spans="1:29" ht="15" customHeight="1" thickBot="1">
      <c r="A11" s="792">
        <v>5</v>
      </c>
      <c r="B11" s="792">
        <v>20</v>
      </c>
      <c r="C11" s="791" t="str">
        <f>VLOOKUP(B11,$B$63:$C$85,2)</f>
        <v>成田北</v>
      </c>
      <c r="D11" s="265"/>
      <c r="E11" s="265"/>
      <c r="F11" s="407"/>
      <c r="G11" s="250"/>
      <c r="H11" s="258"/>
      <c r="I11" s="250"/>
      <c r="J11" s="700"/>
      <c r="K11" s="420"/>
      <c r="L11" s="696"/>
      <c r="M11" s="695"/>
      <c r="N11" s="251"/>
      <c r="O11" s="261"/>
      <c r="P11" s="793">
        <v>21</v>
      </c>
      <c r="Q11" s="791" t="str">
        <f>VLOOKUP(P11,$B$63:$C$85,2)</f>
        <v>市立銚子</v>
      </c>
      <c r="R11" s="791">
        <v>16</v>
      </c>
      <c r="S11" s="26"/>
      <c r="Y11" s="22"/>
      <c r="Z11" s="55"/>
    </row>
    <row r="12" spans="1:29" ht="15" customHeight="1">
      <c r="A12" s="792"/>
      <c r="B12" s="792"/>
      <c r="C12" s="791"/>
      <c r="D12" s="267"/>
      <c r="E12" s="260"/>
      <c r="F12" s="661" t="s">
        <v>783</v>
      </c>
      <c r="G12" s="250"/>
      <c r="H12" s="258"/>
      <c r="I12" s="264"/>
      <c r="J12" s="710"/>
      <c r="K12" s="251"/>
      <c r="L12" s="420">
        <v>0</v>
      </c>
      <c r="M12" s="259"/>
      <c r="N12" s="255">
        <v>2</v>
      </c>
      <c r="O12" s="255"/>
      <c r="P12" s="793"/>
      <c r="Q12" s="791"/>
      <c r="R12" s="791"/>
      <c r="S12" s="26"/>
      <c r="Y12" s="22"/>
      <c r="Z12" s="55"/>
    </row>
    <row r="13" spans="1:29" ht="15" customHeight="1" thickBot="1">
      <c r="A13" s="792">
        <v>6</v>
      </c>
      <c r="B13" s="792">
        <v>14</v>
      </c>
      <c r="C13" s="791" t="str">
        <f>VLOOKUP(B13,$B$63:$C$85,2)</f>
        <v>千葉南</v>
      </c>
      <c r="D13" s="419"/>
      <c r="E13" s="265"/>
      <c r="F13" s="662">
        <v>1</v>
      </c>
      <c r="G13" s="250"/>
      <c r="H13" s="258"/>
      <c r="I13" s="709"/>
      <c r="J13" s="711"/>
      <c r="K13" s="251">
        <v>2</v>
      </c>
      <c r="L13" s="251"/>
      <c r="M13" s="268"/>
      <c r="N13" s="266"/>
      <c r="O13" s="251"/>
      <c r="P13" s="793">
        <v>8</v>
      </c>
      <c r="Q13" s="791" t="str">
        <f>VLOOKUP(P13,$B$63:$C$85,2)</f>
        <v>学館浦安</v>
      </c>
      <c r="R13" s="791">
        <v>17</v>
      </c>
      <c r="S13" s="26"/>
    </row>
    <row r="14" spans="1:29" ht="15" customHeight="1">
      <c r="A14" s="792"/>
      <c r="B14" s="792"/>
      <c r="C14" s="791"/>
      <c r="D14" s="260"/>
      <c r="E14" s="250"/>
      <c r="F14" s="418"/>
      <c r="G14" s="250"/>
      <c r="H14" s="700">
        <v>1</v>
      </c>
      <c r="I14" s="250"/>
      <c r="J14" s="258"/>
      <c r="K14" s="251"/>
      <c r="L14" s="251"/>
      <c r="M14" s="269">
        <v>2</v>
      </c>
      <c r="N14" s="251"/>
      <c r="O14" s="256"/>
      <c r="P14" s="793"/>
      <c r="Q14" s="791"/>
      <c r="R14" s="791"/>
      <c r="S14" s="26"/>
    </row>
    <row r="15" spans="1:29" ht="15" customHeight="1" thickBot="1">
      <c r="A15" s="792">
        <v>7</v>
      </c>
      <c r="B15" s="792">
        <v>16</v>
      </c>
      <c r="C15" s="791" t="str">
        <f>VLOOKUP(B15,$B$63:$C$85,2)</f>
        <v>西武台</v>
      </c>
      <c r="D15" s="265"/>
      <c r="E15" s="265">
        <v>1</v>
      </c>
      <c r="F15" s="401"/>
      <c r="G15" s="264">
        <v>0</v>
      </c>
      <c r="H15" s="700"/>
      <c r="I15" s="250"/>
      <c r="J15" s="258"/>
      <c r="K15" s="261"/>
      <c r="L15" s="272"/>
      <c r="M15" s="269">
        <v>1</v>
      </c>
      <c r="N15" s="251"/>
      <c r="O15" s="261"/>
      <c r="P15" s="793">
        <v>9</v>
      </c>
      <c r="Q15" s="791" t="str">
        <f>VLOOKUP(P15,$B$63:$C$85,2)</f>
        <v>船橋東</v>
      </c>
      <c r="R15" s="791">
        <v>18</v>
      </c>
      <c r="S15" s="26"/>
      <c r="AC15" s="1"/>
    </row>
    <row r="16" spans="1:29" ht="15" customHeight="1" thickBot="1">
      <c r="A16" s="792"/>
      <c r="B16" s="792"/>
      <c r="C16" s="791"/>
      <c r="D16" s="250"/>
      <c r="E16" s="418"/>
      <c r="F16" s="250"/>
      <c r="G16" s="676"/>
      <c r="H16" s="700"/>
      <c r="I16" s="250"/>
      <c r="J16" s="258"/>
      <c r="K16" s="251"/>
      <c r="L16" s="272"/>
      <c r="M16" s="254"/>
      <c r="N16" s="255"/>
      <c r="O16" s="255"/>
      <c r="P16" s="793"/>
      <c r="Q16" s="791"/>
      <c r="R16" s="791"/>
      <c r="S16" s="26"/>
      <c r="AC16" s="1"/>
    </row>
    <row r="17" spans="1:29" ht="15" customHeight="1" thickBot="1">
      <c r="A17" s="792">
        <v>8</v>
      </c>
      <c r="B17" s="792">
        <v>13</v>
      </c>
      <c r="C17" s="791" t="str">
        <f>VLOOKUP(B17,$B$63:$C$85,2)</f>
        <v>敬愛学園</v>
      </c>
      <c r="D17" s="674"/>
      <c r="E17" s="680"/>
      <c r="F17" s="681">
        <v>4</v>
      </c>
      <c r="G17" s="401"/>
      <c r="H17" s="708"/>
      <c r="I17" s="231"/>
      <c r="J17" s="423"/>
      <c r="K17" s="251"/>
      <c r="L17" s="420">
        <v>3</v>
      </c>
      <c r="M17" s="259"/>
      <c r="N17" s="261">
        <v>3</v>
      </c>
      <c r="O17" s="251"/>
      <c r="P17" s="793">
        <v>4</v>
      </c>
      <c r="Q17" s="791" t="str">
        <f>VLOOKUP(P17,$B$63:$C$85,2)</f>
        <v>長生</v>
      </c>
      <c r="R17" s="791">
        <v>19</v>
      </c>
      <c r="S17" s="26"/>
      <c r="AC17" s="1"/>
    </row>
    <row r="18" spans="1:29" ht="15" customHeight="1" thickBot="1">
      <c r="A18" s="792"/>
      <c r="B18" s="792"/>
      <c r="C18" s="791"/>
      <c r="D18" s="278"/>
      <c r="E18" s="250">
        <v>4</v>
      </c>
      <c r="F18" s="278"/>
      <c r="G18" s="401"/>
      <c r="H18" s="675"/>
      <c r="I18" s="250"/>
      <c r="J18" s="258"/>
      <c r="K18" s="707"/>
      <c r="L18" s="673"/>
      <c r="M18" s="251"/>
      <c r="N18" s="684"/>
      <c r="O18" s="679"/>
      <c r="P18" s="793"/>
      <c r="Q18" s="791"/>
      <c r="R18" s="791"/>
      <c r="S18" s="26"/>
      <c r="Y18" s="1"/>
    </row>
    <row r="19" spans="1:29" ht="15" customHeight="1">
      <c r="A19" s="792">
        <v>9</v>
      </c>
      <c r="B19" s="792">
        <v>5</v>
      </c>
      <c r="C19" s="791" t="str">
        <f>VLOOKUP(B19,$B$63:$C$85,2)</f>
        <v>茂原樟陽</v>
      </c>
      <c r="D19" s="379"/>
      <c r="E19" s="265">
        <v>1</v>
      </c>
      <c r="F19" s="278"/>
      <c r="G19" s="250"/>
      <c r="H19" s="681">
        <v>3</v>
      </c>
      <c r="I19" s="404"/>
      <c r="J19" s="402"/>
      <c r="K19" s="707"/>
      <c r="L19" s="251"/>
      <c r="M19" s="695">
        <v>2</v>
      </c>
      <c r="N19" s="403"/>
      <c r="O19" s="261"/>
      <c r="P19" s="793">
        <v>7</v>
      </c>
      <c r="Q19" s="791" t="str">
        <f>VLOOKUP(P19,$B$63:$C$85,2)</f>
        <v>成東</v>
      </c>
      <c r="R19" s="791">
        <v>20</v>
      </c>
      <c r="S19" s="26"/>
    </row>
    <row r="20" spans="1:29" ht="15" customHeight="1" thickBot="1">
      <c r="A20" s="792"/>
      <c r="B20" s="792"/>
      <c r="C20" s="791"/>
      <c r="D20" s="250"/>
      <c r="E20" s="406"/>
      <c r="F20" s="264">
        <v>0</v>
      </c>
      <c r="G20" s="250"/>
      <c r="H20" s="697"/>
      <c r="I20" s="405"/>
      <c r="J20" s="424"/>
      <c r="K20" s="696"/>
      <c r="L20" s="251"/>
      <c r="M20" s="269"/>
      <c r="N20" s="251">
        <v>1</v>
      </c>
      <c r="O20" s="255"/>
      <c r="P20" s="793"/>
      <c r="Q20" s="791"/>
      <c r="R20" s="791"/>
      <c r="S20" s="26"/>
    </row>
    <row r="21" spans="1:29" ht="15" customHeight="1" thickBot="1">
      <c r="A21" s="792">
        <v>10</v>
      </c>
      <c r="B21" s="792">
        <v>17</v>
      </c>
      <c r="C21" s="791" t="str">
        <f>VLOOKUP(B21,$B$63:$C$85,2)</f>
        <v>麗澤</v>
      </c>
      <c r="D21" s="685"/>
      <c r="E21" s="686"/>
      <c r="F21" s="687"/>
      <c r="G21" s="250"/>
      <c r="H21" s="697"/>
      <c r="I21" s="405"/>
      <c r="J21" s="269"/>
      <c r="K21" s="420">
        <v>0</v>
      </c>
      <c r="L21" s="251"/>
      <c r="M21" s="251"/>
      <c r="N21" s="668" t="s">
        <v>783</v>
      </c>
      <c r="O21" s="266"/>
      <c r="P21" s="793">
        <v>19</v>
      </c>
      <c r="Q21" s="791" t="str">
        <f>VLOOKUP(P21,$B$63:$C$85,2)</f>
        <v>清水</v>
      </c>
      <c r="R21" s="791">
        <v>21</v>
      </c>
      <c r="S21" s="26"/>
    </row>
    <row r="22" spans="1:29" ht="15" customHeight="1" thickBot="1">
      <c r="A22" s="792"/>
      <c r="B22" s="792"/>
      <c r="C22" s="791"/>
      <c r="D22" s="260"/>
      <c r="E22" s="250">
        <v>4</v>
      </c>
      <c r="F22" s="692"/>
      <c r="G22" s="681">
        <v>2</v>
      </c>
      <c r="H22" s="250"/>
      <c r="I22" s="405"/>
      <c r="J22" s="269"/>
      <c r="K22" s="423"/>
      <c r="L22" s="439"/>
      <c r="M22" s="420">
        <v>1</v>
      </c>
      <c r="N22" s="251"/>
      <c r="O22" s="261"/>
      <c r="P22" s="793"/>
      <c r="Q22" s="791"/>
      <c r="R22" s="791"/>
      <c r="S22" s="26"/>
    </row>
    <row r="23" spans="1:29" ht="15" customHeight="1" thickBot="1">
      <c r="A23" s="792">
        <v>11</v>
      </c>
      <c r="B23" s="792">
        <v>15</v>
      </c>
      <c r="C23" s="791" t="str">
        <f>VLOOKUP(B23,$B$63:$C$85,2)</f>
        <v>柏日体</v>
      </c>
      <c r="D23" s="674"/>
      <c r="E23" s="674"/>
      <c r="F23" s="680"/>
      <c r="G23" s="250"/>
      <c r="H23" s="250"/>
      <c r="I23" s="405"/>
      <c r="J23" s="269"/>
      <c r="K23" s="402"/>
      <c r="L23" s="694"/>
      <c r="M23" s="667"/>
      <c r="N23" s="665"/>
      <c r="O23" s="666"/>
      <c r="P23" s="791">
        <v>12</v>
      </c>
      <c r="Q23" s="791" t="str">
        <f>VLOOKUP(P23,$B$63:$C$85,2)</f>
        <v>幕張</v>
      </c>
      <c r="R23" s="791">
        <v>22</v>
      </c>
      <c r="S23" s="26"/>
    </row>
    <row r="24" spans="1:29" ht="15" customHeight="1">
      <c r="A24" s="792"/>
      <c r="B24" s="792"/>
      <c r="C24" s="791"/>
      <c r="D24" s="267"/>
      <c r="E24" s="260"/>
      <c r="F24" s="267">
        <v>5</v>
      </c>
      <c r="G24" s="267"/>
      <c r="H24" s="231"/>
      <c r="I24" s="231"/>
      <c r="J24" s="231"/>
      <c r="K24" s="404"/>
      <c r="L24" s="702">
        <v>0</v>
      </c>
      <c r="M24" s="693"/>
      <c r="N24" s="466"/>
      <c r="O24" s="466"/>
      <c r="P24" s="791"/>
      <c r="Q24" s="791"/>
      <c r="R24" s="791"/>
      <c r="S24" s="26"/>
    </row>
    <row r="25" spans="1:29" ht="15" customHeight="1" thickBot="1">
      <c r="A25" s="435"/>
      <c r="B25" s="435"/>
      <c r="C25" s="436"/>
      <c r="D25" s="267"/>
      <c r="E25" s="260"/>
      <c r="F25" s="267"/>
      <c r="G25" s="267"/>
      <c r="H25" s="231"/>
      <c r="I25" s="231"/>
      <c r="J25" s="231"/>
      <c r="K25" s="436"/>
      <c r="L25" s="466"/>
      <c r="M25" s="665"/>
      <c r="N25" s="666"/>
      <c r="O25" s="666"/>
      <c r="P25" s="436">
        <v>22</v>
      </c>
      <c r="Q25" s="791" t="str">
        <f>VLOOKUP(P25,$B$63:$C$85,2)</f>
        <v>成田</v>
      </c>
      <c r="R25" s="791">
        <v>23</v>
      </c>
      <c r="S25" s="26"/>
    </row>
    <row r="26" spans="1:29" ht="15" customHeight="1">
      <c r="A26" s="247"/>
      <c r="B26" s="247"/>
      <c r="C26" s="791"/>
      <c r="D26" s="126"/>
      <c r="E26" s="245"/>
      <c r="F26" s="245"/>
      <c r="G26" s="245"/>
      <c r="H26" s="245"/>
      <c r="I26" s="245"/>
      <c r="J26" s="245"/>
      <c r="K26" s="245"/>
      <c r="L26" s="245"/>
      <c r="M26" s="701">
        <v>4</v>
      </c>
      <c r="N26" s="245"/>
      <c r="O26" s="245"/>
      <c r="P26" s="249"/>
      <c r="Q26" s="791"/>
      <c r="R26" s="791"/>
      <c r="S26" s="26"/>
    </row>
    <row r="27" spans="1:29" ht="15" customHeight="1">
      <c r="A27" s="435"/>
      <c r="B27" s="435"/>
      <c r="C27" s="791"/>
      <c r="D27" s="436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7"/>
      <c r="Q27" s="436"/>
      <c r="R27" s="436"/>
      <c r="S27" s="26"/>
    </row>
    <row r="28" spans="1:29" ht="15" customHeight="1">
      <c r="A28" s="435"/>
      <c r="B28" s="435"/>
      <c r="C28" s="791"/>
      <c r="D28" s="436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7"/>
      <c r="Q28" s="436"/>
      <c r="R28" s="436"/>
      <c r="S28" s="26"/>
    </row>
    <row r="29" spans="1:29" ht="15" customHeight="1">
      <c r="A29" s="247"/>
      <c r="B29" s="247"/>
      <c r="C29" s="791"/>
      <c r="D29" s="126"/>
      <c r="E29" s="126"/>
      <c r="F29" s="126"/>
      <c r="G29" s="126"/>
      <c r="H29" s="126"/>
      <c r="I29" s="126"/>
      <c r="J29" s="126"/>
      <c r="K29" s="126"/>
      <c r="L29" s="245"/>
      <c r="M29" s="245"/>
      <c r="N29" s="245"/>
      <c r="O29" s="245"/>
      <c r="P29" s="249"/>
      <c r="Q29" s="126"/>
      <c r="R29" s="126"/>
      <c r="S29" s="26"/>
    </row>
    <row r="30" spans="1:29" ht="15" customHeight="1">
      <c r="A30" s="247"/>
      <c r="B30" s="247"/>
      <c r="C30" s="126"/>
      <c r="D30" s="126"/>
      <c r="E30" s="126"/>
      <c r="F30" s="126"/>
      <c r="G30" s="126"/>
      <c r="H30" s="112"/>
      <c r="I30" s="113" t="s">
        <v>24</v>
      </c>
      <c r="J30" s="126"/>
      <c r="K30" s="270"/>
      <c r="L30" s="113"/>
      <c r="M30" s="113"/>
      <c r="N30" s="113"/>
      <c r="O30" s="113"/>
      <c r="P30" s="113"/>
      <c r="Q30" s="113"/>
      <c r="R30" s="113"/>
      <c r="S30" s="26"/>
    </row>
    <row r="31" spans="1:29" ht="15" customHeight="1">
      <c r="A31" s="247"/>
      <c r="B31" s="27" t="s">
        <v>41</v>
      </c>
      <c r="C31" s="113" t="s">
        <v>1</v>
      </c>
      <c r="D31" s="245"/>
      <c r="E31" s="245"/>
      <c r="F31" s="245"/>
      <c r="G31" s="245"/>
      <c r="H31" s="245"/>
      <c r="I31" s="245"/>
      <c r="J31" s="245"/>
      <c r="K31" s="114"/>
      <c r="L31" s="114"/>
      <c r="M31" s="114"/>
      <c r="N31" s="114"/>
      <c r="O31" s="114"/>
      <c r="P31" s="248" t="s">
        <v>41</v>
      </c>
      <c r="Q31" s="113" t="s">
        <v>1</v>
      </c>
      <c r="R31" s="112"/>
      <c r="S31" s="26"/>
    </row>
    <row r="32" spans="1:29" ht="17.25" customHeight="1">
      <c r="B32" s="20"/>
      <c r="C32" s="113"/>
      <c r="D32" s="113"/>
      <c r="E32" s="113"/>
      <c r="F32" s="270"/>
      <c r="G32" s="113"/>
      <c r="H32" s="113"/>
      <c r="I32" s="113"/>
      <c r="J32" s="113"/>
      <c r="K32" s="250"/>
      <c r="L32" s="250"/>
      <c r="M32" s="251">
        <v>1</v>
      </c>
      <c r="N32" s="251"/>
      <c r="O32" s="250"/>
      <c r="P32" s="793">
        <v>8</v>
      </c>
      <c r="Q32" s="791" t="str">
        <f>VLOOKUP(P32,$P$61:$Q$71,2)</f>
        <v>柏日体</v>
      </c>
      <c r="R32" s="791">
        <v>6</v>
      </c>
      <c r="S32" s="18"/>
      <c r="T32" s="18"/>
      <c r="U32" s="18"/>
      <c r="V32" s="18"/>
      <c r="W32" s="82"/>
      <c r="Y32" s="34"/>
    </row>
    <row r="33" spans="1:25" ht="15.75" customHeight="1">
      <c r="C33" s="112"/>
      <c r="D33" s="112"/>
      <c r="E33" s="113"/>
      <c r="F33" s="114"/>
      <c r="G33" s="114"/>
      <c r="H33" s="114"/>
      <c r="I33" s="114"/>
      <c r="J33" s="114"/>
      <c r="K33" s="250"/>
      <c r="L33" s="250"/>
      <c r="M33" s="254"/>
      <c r="N33" s="255"/>
      <c r="O33" s="252"/>
      <c r="P33" s="793"/>
      <c r="Q33" s="791"/>
      <c r="R33" s="755"/>
      <c r="U33" s="24"/>
      <c r="V33" s="82"/>
      <c r="W33" s="79"/>
      <c r="X33" s="34"/>
    </row>
    <row r="34" spans="1:25" ht="15" customHeight="1" thickBot="1">
      <c r="A34" s="792">
        <v>1</v>
      </c>
      <c r="B34" s="792">
        <v>1</v>
      </c>
      <c r="C34" s="791" t="str">
        <f>VLOOKUP(B34,$P$61:$Q$71,2)</f>
        <v>拓大紅陵</v>
      </c>
      <c r="D34" s="250"/>
      <c r="E34" s="250"/>
      <c r="F34" s="250">
        <v>5</v>
      </c>
      <c r="G34" s="250"/>
      <c r="H34" s="250"/>
      <c r="I34" s="250"/>
      <c r="J34" s="250"/>
      <c r="K34" s="250"/>
      <c r="L34" s="251">
        <v>3</v>
      </c>
      <c r="M34" s="795"/>
      <c r="N34" s="251">
        <v>0</v>
      </c>
      <c r="O34" s="251"/>
      <c r="P34" s="793">
        <v>4</v>
      </c>
      <c r="Q34" s="791" t="str">
        <f>VLOOKUP(P34,$P$61:$Q$71,2)</f>
        <v>東金</v>
      </c>
      <c r="R34" s="791">
        <v>7</v>
      </c>
      <c r="S34" s="797"/>
      <c r="T34" s="121"/>
      <c r="U34" s="21"/>
      <c r="V34" s="93"/>
      <c r="W34" s="82"/>
      <c r="Y34" s="34"/>
    </row>
    <row r="35" spans="1:25" ht="15" customHeight="1" thickBot="1">
      <c r="A35" s="792"/>
      <c r="B35" s="792"/>
      <c r="C35" s="791"/>
      <c r="D35" s="688"/>
      <c r="E35" s="688"/>
      <c r="F35" s="670"/>
      <c r="G35" s="250">
        <v>3</v>
      </c>
      <c r="H35" s="250"/>
      <c r="I35" s="250"/>
      <c r="J35" s="250"/>
      <c r="K35" s="250"/>
      <c r="L35" s="704"/>
      <c r="M35" s="796"/>
      <c r="N35" s="468"/>
      <c r="O35" s="255"/>
      <c r="P35" s="793"/>
      <c r="Q35" s="791"/>
      <c r="R35" s="791"/>
      <c r="S35" s="798"/>
      <c r="T35" s="82"/>
      <c r="U35" s="79"/>
      <c r="V35" s="34"/>
      <c r="W35" s="24"/>
      <c r="X35" s="24"/>
    </row>
    <row r="36" spans="1:25" ht="15" customHeight="1" thickBot="1">
      <c r="A36" s="792">
        <v>2</v>
      </c>
      <c r="B36" s="792">
        <v>5</v>
      </c>
      <c r="C36" s="791" t="str">
        <f>VLOOKUP(B36,$P$61:$Q$71,2)</f>
        <v>成東</v>
      </c>
      <c r="D36" s="265"/>
      <c r="E36" s="250"/>
      <c r="F36" s="407"/>
      <c r="G36" s="703"/>
      <c r="H36" s="697"/>
      <c r="I36" s="700"/>
      <c r="J36" s="250"/>
      <c r="K36" s="250"/>
      <c r="L36" s="705"/>
      <c r="M36" s="673">
        <v>4</v>
      </c>
      <c r="N36" s="671"/>
      <c r="O36" s="677"/>
      <c r="P36" s="793">
        <v>10</v>
      </c>
      <c r="Q36" s="791" t="str">
        <f>VLOOKUP(P36,$P$61:$Q$71,2)</f>
        <v>麗澤</v>
      </c>
      <c r="R36" s="791">
        <v>8</v>
      </c>
      <c r="S36" s="772"/>
      <c r="T36" s="82"/>
      <c r="U36" s="79"/>
      <c r="V36" s="34"/>
      <c r="W36" s="24"/>
      <c r="X36" s="24"/>
    </row>
    <row r="37" spans="1:25" ht="15" customHeight="1" thickBot="1">
      <c r="A37" s="792"/>
      <c r="B37" s="792"/>
      <c r="C37" s="791"/>
      <c r="D37" s="250"/>
      <c r="E37" s="421"/>
      <c r="F37" s="421">
        <v>0</v>
      </c>
      <c r="G37" s="700">
        <v>3</v>
      </c>
      <c r="H37" s="698"/>
      <c r="I37" s="675"/>
      <c r="J37" s="265"/>
      <c r="K37" s="265"/>
      <c r="L37" s="705"/>
      <c r="M37" s="251"/>
      <c r="N37" s="251">
        <v>5</v>
      </c>
      <c r="O37" s="261"/>
      <c r="P37" s="793"/>
      <c r="Q37" s="791"/>
      <c r="R37" s="791"/>
      <c r="S37" s="772"/>
      <c r="T37" s="22"/>
      <c r="U37" s="79"/>
      <c r="V37" s="24"/>
      <c r="W37" s="24"/>
      <c r="X37" s="24"/>
    </row>
    <row r="38" spans="1:25" ht="15" customHeight="1" thickBot="1">
      <c r="A38" s="792">
        <v>3</v>
      </c>
      <c r="B38" s="792">
        <v>6</v>
      </c>
      <c r="C38" s="791" t="str">
        <f>VLOOKUP(B38,$P$61:$Q$71,2)</f>
        <v>船橋東</v>
      </c>
      <c r="D38" s="260"/>
      <c r="E38" s="272">
        <v>1</v>
      </c>
      <c r="F38" s="250"/>
      <c r="G38" s="258"/>
      <c r="H38" s="250"/>
      <c r="I38" s="250"/>
      <c r="J38" s="250"/>
      <c r="K38" s="250"/>
      <c r="L38" s="271">
        <v>2</v>
      </c>
      <c r="M38" s="251"/>
      <c r="N38" s="251">
        <v>3</v>
      </c>
      <c r="O38" s="251"/>
      <c r="P38" s="793">
        <v>2</v>
      </c>
      <c r="Q38" s="791" t="str">
        <f>VLOOKUP(P38,$P$61:$Q$71,2)</f>
        <v>木更津総合</v>
      </c>
      <c r="R38" s="791">
        <v>9</v>
      </c>
      <c r="S38" s="772"/>
      <c r="T38" s="22"/>
      <c r="U38" s="79"/>
      <c r="V38" s="24"/>
      <c r="W38" s="24"/>
      <c r="X38" s="24"/>
    </row>
    <row r="39" spans="1:25" ht="15" customHeight="1" thickBot="1">
      <c r="A39" s="792"/>
      <c r="B39" s="792"/>
      <c r="C39" s="791"/>
      <c r="D39" s="262"/>
      <c r="E39" s="253"/>
      <c r="F39" s="250">
        <v>2</v>
      </c>
      <c r="G39" s="258"/>
      <c r="H39" s="250"/>
      <c r="I39" s="250"/>
      <c r="J39" s="250"/>
      <c r="K39" s="231"/>
      <c r="L39" s="271"/>
      <c r="M39" s="261">
        <v>2</v>
      </c>
      <c r="N39" s="682"/>
      <c r="O39" s="683"/>
      <c r="P39" s="793"/>
      <c r="Q39" s="791"/>
      <c r="R39" s="791"/>
      <c r="S39" s="772"/>
      <c r="T39" s="22"/>
      <c r="U39" s="79"/>
      <c r="V39" s="24"/>
      <c r="W39" s="24"/>
      <c r="X39" s="24"/>
    </row>
    <row r="40" spans="1:25" ht="15" customHeight="1" thickBot="1">
      <c r="A40" s="792">
        <v>4</v>
      </c>
      <c r="B40" s="792">
        <v>9</v>
      </c>
      <c r="C40" s="791" t="str">
        <f>VLOOKUP(B40,$P$61:$Q$71,2)</f>
        <v>西武台</v>
      </c>
      <c r="D40" s="674"/>
      <c r="E40" s="675"/>
      <c r="F40" s="681"/>
      <c r="G40" s="690"/>
      <c r="H40" s="250"/>
      <c r="I40" s="250"/>
      <c r="J40" s="250"/>
      <c r="K40" s="250"/>
      <c r="L40" s="696"/>
      <c r="M40" s="695"/>
      <c r="N40" s="469"/>
      <c r="O40" s="257"/>
      <c r="P40" s="793">
        <v>3</v>
      </c>
      <c r="Q40" s="791" t="str">
        <f>VLOOKUP(P40,$P$61:$Q$71,2)</f>
        <v>長生</v>
      </c>
      <c r="R40" s="791">
        <v>10</v>
      </c>
      <c r="S40" s="772"/>
      <c r="T40" s="22"/>
      <c r="U40" s="79"/>
      <c r="V40" s="24"/>
      <c r="W40" s="24"/>
      <c r="X40" s="24"/>
    </row>
    <row r="41" spans="1:25" ht="15" customHeight="1">
      <c r="A41" s="792"/>
      <c r="B41" s="792"/>
      <c r="C41" s="791"/>
      <c r="D41" s="250"/>
      <c r="E41" s="250">
        <v>2</v>
      </c>
      <c r="F41" s="401"/>
      <c r="G41" s="264">
        <v>0</v>
      </c>
      <c r="H41" s="231"/>
      <c r="I41" s="231"/>
      <c r="J41" s="231"/>
      <c r="K41" s="250"/>
      <c r="L41" s="251">
        <v>0</v>
      </c>
      <c r="M41" s="691"/>
      <c r="N41" s="251">
        <v>2</v>
      </c>
      <c r="O41" s="261"/>
      <c r="P41" s="793"/>
      <c r="Q41" s="791"/>
      <c r="R41" s="791"/>
      <c r="S41" s="772"/>
      <c r="T41" s="22"/>
      <c r="U41" s="79"/>
      <c r="V41" s="24"/>
      <c r="W41" s="24"/>
      <c r="X41" s="24"/>
    </row>
    <row r="42" spans="1:25" ht="15" customHeight="1">
      <c r="A42" s="792">
        <v>5</v>
      </c>
      <c r="B42" s="792">
        <v>7</v>
      </c>
      <c r="C42" s="791" t="str">
        <f>VLOOKUP(B42,$P$61:$Q$71,2)</f>
        <v>敬愛学園</v>
      </c>
      <c r="D42" s="257"/>
      <c r="E42" s="250"/>
      <c r="F42" s="407"/>
      <c r="G42" s="250"/>
      <c r="H42" s="250"/>
      <c r="I42" s="250"/>
      <c r="J42" s="250"/>
      <c r="K42" s="250"/>
      <c r="L42" s="250"/>
      <c r="M42" s="268"/>
      <c r="N42" s="266"/>
      <c r="O42" s="266"/>
      <c r="P42" s="793">
        <v>11</v>
      </c>
      <c r="Q42" s="791" t="str">
        <f>VLOOKUP(P42,$P$61:$Q$71,2)</f>
        <v>成田</v>
      </c>
      <c r="R42" s="791">
        <v>11</v>
      </c>
      <c r="S42" s="93"/>
      <c r="T42" s="22"/>
      <c r="U42" s="79"/>
      <c r="V42" s="24"/>
      <c r="W42" s="24"/>
      <c r="X42" s="24"/>
    </row>
    <row r="43" spans="1:25" ht="15" customHeight="1">
      <c r="A43" s="792"/>
      <c r="B43" s="792"/>
      <c r="C43" s="791"/>
      <c r="D43" s="250"/>
      <c r="E43" s="262"/>
      <c r="F43" s="252">
        <v>2</v>
      </c>
      <c r="G43" s="250"/>
      <c r="H43" s="250"/>
      <c r="I43" s="267"/>
      <c r="J43" s="267"/>
      <c r="K43" s="272"/>
      <c r="L43" s="269"/>
      <c r="M43" s="269">
        <v>0</v>
      </c>
      <c r="N43" s="269"/>
      <c r="O43" s="272"/>
      <c r="P43" s="793"/>
      <c r="Q43" s="791"/>
      <c r="R43" s="791"/>
      <c r="S43" s="121"/>
      <c r="T43" s="21"/>
      <c r="U43" s="93"/>
      <c r="W43" s="79"/>
      <c r="X43" s="24"/>
    </row>
    <row r="44" spans="1:25" ht="15" customHeight="1">
      <c r="A44" s="790"/>
      <c r="B44" s="790"/>
      <c r="C44" s="794"/>
      <c r="D44" s="101"/>
      <c r="E44" s="81"/>
      <c r="F44" s="21"/>
      <c r="G44" s="101"/>
      <c r="H44" s="101"/>
      <c r="I44" s="21"/>
      <c r="J44" s="21"/>
      <c r="K44" s="115"/>
      <c r="L44" s="31"/>
      <c r="M44" s="115"/>
      <c r="N44" s="23"/>
      <c r="O44" s="115"/>
      <c r="P44" s="120"/>
      <c r="Q44" s="21"/>
      <c r="R44" s="93"/>
      <c r="S44" s="93"/>
      <c r="T44" s="22"/>
      <c r="U44" s="79"/>
      <c r="V44" s="24"/>
      <c r="W44" s="24"/>
      <c r="X44" s="24"/>
    </row>
    <row r="45" spans="1:25" ht="15" customHeight="1">
      <c r="A45" s="790"/>
      <c r="B45" s="790"/>
      <c r="C45" s="794"/>
      <c r="D45" s="101"/>
      <c r="E45" s="81"/>
      <c r="F45" s="21"/>
      <c r="G45" s="140"/>
      <c r="H45" s="34"/>
      <c r="I45" s="157"/>
      <c r="J45" s="124"/>
      <c r="N45" s="23"/>
      <c r="O45" s="115"/>
      <c r="P45" s="120"/>
      <c r="Q45" s="21"/>
      <c r="R45" s="93"/>
      <c r="S45" s="103"/>
      <c r="T45" s="121"/>
      <c r="U45" s="21"/>
      <c r="V45" s="93"/>
    </row>
    <row r="46" spans="1:25" ht="15" customHeight="1">
      <c r="A46" s="120"/>
      <c r="B46" s="120"/>
      <c r="C46" s="21"/>
      <c r="D46" s="101"/>
      <c r="E46" s="81"/>
      <c r="F46" s="21"/>
      <c r="G46" s="140"/>
      <c r="H46" s="34"/>
      <c r="I46" s="157"/>
      <c r="J46" s="124"/>
      <c r="N46" s="23"/>
      <c r="O46" s="115"/>
      <c r="P46" s="120"/>
      <c r="Q46" s="21"/>
      <c r="R46" s="93"/>
      <c r="S46" s="103"/>
      <c r="T46" s="121"/>
      <c r="U46" s="21"/>
      <c r="V46" s="93"/>
    </row>
    <row r="47" spans="1:25" ht="15" customHeight="1">
      <c r="A47" s="120"/>
      <c r="B47" s="120"/>
      <c r="C47" s="21"/>
      <c r="E47" s="24"/>
      <c r="K47" s="2"/>
      <c r="L47" s="2"/>
      <c r="M47" s="2"/>
      <c r="N47" s="23"/>
      <c r="O47" s="115"/>
      <c r="P47" s="120"/>
      <c r="Q47" s="21"/>
      <c r="R47" s="93"/>
      <c r="S47" s="103"/>
      <c r="T47" s="121"/>
      <c r="U47" s="21"/>
      <c r="V47" s="93"/>
    </row>
    <row r="48" spans="1:25" ht="15" customHeight="1">
      <c r="A48" s="120"/>
      <c r="B48" s="120"/>
      <c r="C48" s="21"/>
      <c r="D48" s="22"/>
      <c r="E48" s="22"/>
      <c r="F48" s="22"/>
      <c r="G48" s="22"/>
      <c r="H48" s="22"/>
      <c r="I48" s="22"/>
      <c r="J48" s="22"/>
      <c r="K48" s="5"/>
      <c r="L48" s="5"/>
      <c r="M48" s="2"/>
      <c r="N48" s="23"/>
      <c r="O48" s="115"/>
      <c r="P48" s="120"/>
      <c r="Q48" s="21"/>
      <c r="R48" s="93"/>
      <c r="S48" s="103"/>
      <c r="T48" s="121"/>
      <c r="U48" s="21"/>
      <c r="V48" s="93"/>
    </row>
    <row r="49" spans="1:22" ht="15" customHeight="1">
      <c r="A49" s="120"/>
      <c r="B49" s="120"/>
      <c r="C49" s="21"/>
      <c r="D49" s="21"/>
      <c r="E49" s="5"/>
      <c r="F49" s="5"/>
      <c r="G49" s="5"/>
      <c r="H49" s="5"/>
      <c r="I49" s="5"/>
      <c r="J49" s="5"/>
      <c r="K49" s="115"/>
      <c r="L49" s="31"/>
      <c r="M49" s="115"/>
      <c r="N49" s="23"/>
      <c r="O49" s="115"/>
      <c r="P49" s="120"/>
      <c r="Q49" s="21"/>
      <c r="R49" s="93"/>
      <c r="S49" s="103"/>
      <c r="T49" s="121"/>
      <c r="U49" s="21"/>
      <c r="V49" s="93"/>
    </row>
    <row r="50" spans="1:22" ht="15" customHeight="1">
      <c r="A50" s="120"/>
      <c r="B50" s="120"/>
      <c r="C50" s="21"/>
      <c r="D50" s="5"/>
      <c r="E50" s="5"/>
      <c r="F50" s="5"/>
      <c r="G50" s="5"/>
      <c r="H50" s="5"/>
      <c r="I50" s="5"/>
      <c r="J50" s="5"/>
      <c r="K50" s="115"/>
      <c r="L50" s="31"/>
      <c r="M50" s="115"/>
      <c r="N50" s="23"/>
      <c r="O50" s="115"/>
      <c r="P50" s="120"/>
      <c r="Q50" s="21"/>
      <c r="R50" s="93"/>
      <c r="S50" s="103"/>
      <c r="T50" s="121"/>
      <c r="U50" s="21"/>
      <c r="V50" s="93"/>
    </row>
    <row r="51" spans="1:22" ht="15" customHeight="1">
      <c r="A51" s="120"/>
      <c r="B51" s="120"/>
      <c r="C51" s="21"/>
      <c r="D51" s="101"/>
      <c r="E51" s="81"/>
      <c r="F51" s="21"/>
      <c r="G51" s="140"/>
      <c r="H51" s="82"/>
      <c r="I51" s="157"/>
      <c r="J51" s="124"/>
      <c r="K51" s="115"/>
      <c r="L51" s="31"/>
      <c r="M51" s="115"/>
      <c r="N51" s="23"/>
      <c r="O51" s="115"/>
      <c r="P51" s="120"/>
      <c r="Q51" s="21"/>
      <c r="R51" s="93"/>
      <c r="S51" s="103"/>
      <c r="T51" s="121"/>
      <c r="U51" s="21"/>
      <c r="V51" s="93"/>
    </row>
    <row r="52" spans="1:22" ht="15" customHeight="1">
      <c r="A52" s="120"/>
      <c r="B52" s="120"/>
      <c r="C52" s="21"/>
      <c r="D52" s="101"/>
      <c r="E52" s="81"/>
      <c r="F52" s="21"/>
      <c r="G52" s="140"/>
      <c r="I52" s="157"/>
      <c r="J52" s="124"/>
      <c r="L52" s="800" t="s">
        <v>636</v>
      </c>
      <c r="M52" s="800"/>
      <c r="N52" s="800"/>
      <c r="O52" s="800"/>
      <c r="P52" s="800"/>
      <c r="Q52" s="800"/>
      <c r="R52" s="800"/>
      <c r="S52" s="800"/>
      <c r="T52" s="800"/>
      <c r="U52" s="21"/>
      <c r="V52" s="93"/>
    </row>
    <row r="53" spans="1:22" ht="15" customHeight="1">
      <c r="A53" s="120"/>
      <c r="B53" s="120"/>
      <c r="C53" s="21"/>
      <c r="D53" s="101"/>
      <c r="E53" s="81"/>
      <c r="F53" s="21"/>
      <c r="G53" s="140"/>
      <c r="I53" s="157"/>
      <c r="J53" s="124"/>
      <c r="K53" s="102"/>
      <c r="L53" s="800"/>
      <c r="M53" s="800"/>
      <c r="N53" s="800"/>
      <c r="O53" s="800"/>
      <c r="P53" s="800"/>
      <c r="Q53" s="800"/>
      <c r="R53" s="800"/>
      <c r="S53" s="800"/>
      <c r="T53" s="800"/>
      <c r="U53" s="21"/>
      <c r="V53" s="93"/>
    </row>
    <row r="54" spans="1:22" ht="15" customHeight="1">
      <c r="A54" s="790"/>
      <c r="B54" s="790"/>
      <c r="C54" s="794"/>
      <c r="D54" s="22"/>
      <c r="E54" s="81"/>
      <c r="F54" s="108"/>
      <c r="G54" s="33"/>
      <c r="I54" s="157"/>
      <c r="J54" s="124"/>
      <c r="K54" s="230"/>
      <c r="L54" s="800"/>
      <c r="M54" s="800"/>
      <c r="N54" s="800"/>
      <c r="O54" s="800"/>
      <c r="P54" s="800"/>
      <c r="Q54" s="800"/>
      <c r="R54" s="800"/>
      <c r="S54" s="800"/>
      <c r="T54" s="800"/>
    </row>
    <row r="55" spans="1:22" ht="15" customHeight="1">
      <c r="A55" s="790"/>
      <c r="B55" s="790"/>
      <c r="C55" s="794"/>
      <c r="D55" s="22"/>
      <c r="E55" s="81"/>
      <c r="F55" s="108"/>
      <c r="G55" s="33"/>
      <c r="H55" s="12"/>
      <c r="I55" s="157"/>
      <c r="J55" s="124"/>
      <c r="K55" s="233"/>
      <c r="L55" s="460"/>
      <c r="M55" s="460"/>
      <c r="N55" s="460"/>
      <c r="O55" s="460"/>
      <c r="P55" s="460"/>
      <c r="Q55" s="460"/>
      <c r="R55" s="460"/>
      <c r="S55" s="460"/>
      <c r="T55" s="460"/>
    </row>
    <row r="56" spans="1:22" ht="19.5" customHeight="1">
      <c r="A56" s="120"/>
      <c r="C56" s="21"/>
      <c r="F56" s="108"/>
      <c r="G56" s="33"/>
      <c r="H56" s="34"/>
      <c r="I56" s="82"/>
      <c r="J56" s="82"/>
      <c r="K56" s="8"/>
      <c r="L56" s="8"/>
      <c r="M56" s="8"/>
      <c r="N56" s="8"/>
      <c r="O56" s="8"/>
      <c r="P56" s="8"/>
      <c r="Q56" s="8"/>
      <c r="R56" s="21"/>
    </row>
    <row r="57" spans="1:22" ht="19.5" customHeight="1">
      <c r="A57" s="120"/>
      <c r="C57" s="21"/>
      <c r="F57" s="108"/>
      <c r="G57" s="33"/>
      <c r="H57" s="232"/>
      <c r="I57" s="233"/>
      <c r="J57" s="232"/>
      <c r="K57" s="8"/>
      <c r="L57" s="8"/>
      <c r="M57" s="8"/>
      <c r="N57" s="8"/>
      <c r="O57" s="8"/>
      <c r="P57" s="8"/>
      <c r="Q57" s="8"/>
      <c r="R57" s="21"/>
    </row>
    <row r="58" spans="1:22" ht="19.5" customHeight="1">
      <c r="A58" s="120"/>
      <c r="C58" s="21"/>
      <c r="F58" s="108"/>
      <c r="G58" s="33"/>
      <c r="H58" s="33"/>
      <c r="I58" s="33"/>
      <c r="J58" s="8"/>
      <c r="K58" s="8"/>
      <c r="L58" s="8"/>
      <c r="M58" s="8"/>
      <c r="N58" s="8"/>
      <c r="O58" s="8"/>
      <c r="P58" s="8"/>
      <c r="Q58" s="8"/>
      <c r="R58" s="21"/>
    </row>
    <row r="59" spans="1:22" ht="19.5" customHeight="1">
      <c r="A59" s="120"/>
      <c r="C59" s="21"/>
      <c r="F59" s="108"/>
      <c r="G59" s="33"/>
      <c r="H59" s="33"/>
      <c r="I59" s="33"/>
      <c r="J59" s="8"/>
      <c r="K59" s="8"/>
      <c r="L59" s="8"/>
      <c r="M59" s="8"/>
      <c r="N59" s="8"/>
      <c r="O59" s="8"/>
      <c r="P59" s="8"/>
      <c r="Q59" s="8"/>
      <c r="R59" s="21"/>
    </row>
    <row r="60" spans="1:22" ht="19.5" customHeight="1">
      <c r="A60" s="120"/>
      <c r="C60" s="21"/>
      <c r="F60" s="108"/>
      <c r="G60" s="33"/>
      <c r="H60" s="33"/>
      <c r="I60" s="33"/>
      <c r="J60" s="8"/>
      <c r="P60" s="27"/>
      <c r="Q60" s="24" t="s">
        <v>24</v>
      </c>
    </row>
    <row r="61" spans="1:22" ht="19.5" customHeight="1">
      <c r="A61" s="120"/>
      <c r="C61" s="21"/>
      <c r="F61" s="108"/>
      <c r="G61" s="33"/>
      <c r="H61" s="33"/>
      <c r="I61" s="33"/>
      <c r="J61" s="8"/>
      <c r="P61" s="211">
        <v>1</v>
      </c>
      <c r="Q61" s="425" t="s">
        <v>227</v>
      </c>
      <c r="R61" s="397" t="s">
        <v>522</v>
      </c>
    </row>
    <row r="62" spans="1:22" ht="20.100000000000001" customHeight="1">
      <c r="C62" s="24" t="s">
        <v>23</v>
      </c>
      <c r="F62" s="108"/>
      <c r="G62" s="33"/>
      <c r="H62" s="33"/>
      <c r="I62" s="33"/>
      <c r="P62" s="211">
        <v>2</v>
      </c>
      <c r="Q62" s="425" t="s">
        <v>408</v>
      </c>
      <c r="R62" s="397"/>
      <c r="S62" s="20"/>
    </row>
    <row r="63" spans="1:22" ht="20.100000000000001" customHeight="1">
      <c r="B63" s="211">
        <v>1</v>
      </c>
      <c r="C63" s="425" t="s">
        <v>227</v>
      </c>
      <c r="D63" s="397" t="s">
        <v>522</v>
      </c>
      <c r="E63" s="99"/>
      <c r="G63" s="108"/>
      <c r="H63" s="33"/>
      <c r="I63" s="33"/>
      <c r="J63" s="22"/>
      <c r="P63" s="211">
        <v>3</v>
      </c>
      <c r="Q63" s="425" t="s">
        <v>196</v>
      </c>
      <c r="R63" s="397"/>
      <c r="S63" s="99"/>
    </row>
    <row r="64" spans="1:22" ht="20.100000000000001" customHeight="1">
      <c r="B64" s="211">
        <v>2</v>
      </c>
      <c r="C64" s="425" t="s">
        <v>192</v>
      </c>
      <c r="D64" s="397"/>
      <c r="E64" s="99"/>
      <c r="F64" s="58"/>
      <c r="G64" s="108"/>
      <c r="H64" s="33"/>
      <c r="I64" s="33"/>
      <c r="J64" s="22"/>
      <c r="P64" s="211">
        <v>4</v>
      </c>
      <c r="Q64" s="425" t="s">
        <v>202</v>
      </c>
      <c r="R64" s="397"/>
      <c r="S64" s="99"/>
    </row>
    <row r="65" spans="2:19" ht="20.100000000000001" customHeight="1">
      <c r="B65" s="211">
        <v>3</v>
      </c>
      <c r="C65" s="425" t="s">
        <v>582</v>
      </c>
      <c r="D65" s="397"/>
      <c r="E65" s="99"/>
      <c r="F65" s="58"/>
      <c r="G65" s="108"/>
      <c r="H65" s="33"/>
      <c r="I65" s="33"/>
      <c r="J65" s="22"/>
      <c r="P65" s="211">
        <v>5</v>
      </c>
      <c r="Q65" s="425" t="s">
        <v>205</v>
      </c>
      <c r="R65" s="397"/>
      <c r="S65" s="99"/>
    </row>
    <row r="66" spans="2:19" ht="20.100000000000001" customHeight="1">
      <c r="B66" s="211">
        <v>4</v>
      </c>
      <c r="C66" s="425" t="s">
        <v>583</v>
      </c>
      <c r="D66" s="397"/>
      <c r="E66" s="99"/>
      <c r="F66" s="58"/>
      <c r="G66" s="108"/>
      <c r="H66" s="33"/>
      <c r="I66" s="33"/>
      <c r="J66" s="22"/>
      <c r="P66" s="211">
        <v>6</v>
      </c>
      <c r="Q66" s="425" t="s">
        <v>156</v>
      </c>
      <c r="R66" s="397"/>
      <c r="S66" s="99"/>
    </row>
    <row r="67" spans="2:19" ht="20.100000000000001" customHeight="1">
      <c r="B67" s="211">
        <v>5</v>
      </c>
      <c r="C67" s="425" t="s">
        <v>584</v>
      </c>
      <c r="D67" s="397"/>
      <c r="E67" s="99"/>
      <c r="F67" s="22"/>
      <c r="G67" s="108"/>
      <c r="H67" s="33"/>
      <c r="I67" s="33"/>
      <c r="J67" s="22"/>
      <c r="P67" s="211">
        <v>7</v>
      </c>
      <c r="Q67" s="425" t="s">
        <v>167</v>
      </c>
      <c r="R67" s="397" t="s">
        <v>522</v>
      </c>
      <c r="S67" s="99"/>
    </row>
    <row r="68" spans="2:19" ht="20.100000000000001" customHeight="1">
      <c r="B68" s="211">
        <v>6</v>
      </c>
      <c r="C68" s="425" t="s">
        <v>412</v>
      </c>
      <c r="D68" s="397"/>
      <c r="E68" s="99"/>
      <c r="F68" s="58"/>
      <c r="G68" s="108"/>
      <c r="H68" s="33"/>
      <c r="I68" s="33"/>
      <c r="J68" s="22"/>
      <c r="P68" s="211">
        <v>8</v>
      </c>
      <c r="Q68" s="425" t="s">
        <v>175</v>
      </c>
      <c r="R68" s="397" t="s">
        <v>522</v>
      </c>
      <c r="S68" s="99"/>
    </row>
    <row r="69" spans="2:19" ht="20.100000000000001" customHeight="1">
      <c r="B69" s="211">
        <v>7</v>
      </c>
      <c r="C69" s="425" t="s">
        <v>414</v>
      </c>
      <c r="D69" s="397"/>
      <c r="E69" s="99"/>
      <c r="F69" s="58"/>
      <c r="G69" s="108"/>
      <c r="H69" s="33"/>
      <c r="I69" s="33"/>
      <c r="J69" s="22"/>
      <c r="P69" s="211">
        <v>9</v>
      </c>
      <c r="Q69" s="425" t="s">
        <v>181</v>
      </c>
      <c r="R69" s="397"/>
      <c r="S69" s="99"/>
    </row>
    <row r="70" spans="2:19" ht="20.100000000000001" customHeight="1">
      <c r="B70" s="211">
        <v>8</v>
      </c>
      <c r="C70" s="425" t="s">
        <v>154</v>
      </c>
      <c r="D70" s="397"/>
      <c r="E70" s="99"/>
      <c r="F70" s="58"/>
      <c r="G70" s="108"/>
      <c r="H70" s="33"/>
      <c r="I70" s="33"/>
      <c r="J70" s="22"/>
      <c r="P70" s="211">
        <v>10</v>
      </c>
      <c r="Q70" s="425" t="s">
        <v>184</v>
      </c>
      <c r="R70" s="397"/>
      <c r="S70" s="99"/>
    </row>
    <row r="71" spans="2:19" ht="20.100000000000001" customHeight="1">
      <c r="B71" s="211">
        <v>9</v>
      </c>
      <c r="C71" s="425" t="s">
        <v>156</v>
      </c>
      <c r="D71" s="397"/>
      <c r="E71" s="99"/>
      <c r="F71" s="58"/>
      <c r="G71" s="108"/>
      <c r="H71" s="33"/>
      <c r="I71" s="33"/>
      <c r="J71" s="22"/>
      <c r="P71" s="139">
        <v>11</v>
      </c>
      <c r="Q71" s="427" t="s">
        <v>207</v>
      </c>
      <c r="R71" s="397" t="s">
        <v>522</v>
      </c>
      <c r="S71" s="99"/>
    </row>
    <row r="72" spans="2:19" ht="20.100000000000001" customHeight="1">
      <c r="B72" s="139">
        <v>10</v>
      </c>
      <c r="C72" s="425" t="s">
        <v>421</v>
      </c>
      <c r="D72" s="397" t="s">
        <v>522</v>
      </c>
      <c r="E72" s="99"/>
      <c r="F72" s="22"/>
      <c r="G72" s="108"/>
      <c r="H72" s="33"/>
      <c r="I72" s="33"/>
      <c r="J72" s="22"/>
      <c r="P72" s="218"/>
      <c r="Q72" s="218"/>
      <c r="R72" s="397"/>
      <c r="S72" s="99"/>
    </row>
    <row r="73" spans="2:19" ht="20.100000000000001" customHeight="1">
      <c r="B73" s="139">
        <v>11</v>
      </c>
      <c r="C73" s="425" t="s">
        <v>162</v>
      </c>
      <c r="D73" s="397"/>
      <c r="E73" s="99"/>
      <c r="F73" s="58"/>
      <c r="G73" s="206"/>
      <c r="H73" s="33"/>
      <c r="I73" s="33"/>
      <c r="J73" s="22"/>
      <c r="P73" s="54"/>
      <c r="Q73" s="22"/>
      <c r="R73" s="33"/>
      <c r="S73" s="99"/>
    </row>
    <row r="74" spans="2:19" ht="20.100000000000001" customHeight="1">
      <c r="B74" s="139">
        <v>12</v>
      </c>
      <c r="C74" s="425" t="s">
        <v>165</v>
      </c>
      <c r="D74" s="397"/>
      <c r="E74" s="99"/>
      <c r="F74" s="22"/>
      <c r="G74" s="207"/>
      <c r="H74" s="33"/>
      <c r="I74" s="33"/>
      <c r="J74" s="22"/>
      <c r="P74" s="54"/>
      <c r="Q74" s="108"/>
      <c r="R74" s="33"/>
      <c r="S74" s="99"/>
    </row>
    <row r="75" spans="2:19" ht="20.100000000000001" customHeight="1">
      <c r="B75" s="139">
        <v>13</v>
      </c>
      <c r="C75" s="425" t="s">
        <v>167</v>
      </c>
      <c r="D75" s="397"/>
      <c r="E75" s="99"/>
      <c r="F75" s="58"/>
      <c r="G75" s="207"/>
      <c r="H75" s="33"/>
      <c r="I75" s="33"/>
      <c r="J75" s="22"/>
      <c r="K75" s="33"/>
      <c r="P75" s="54"/>
      <c r="Q75" s="108"/>
      <c r="S75" s="99"/>
    </row>
    <row r="76" spans="2:19" ht="20.100000000000001" customHeight="1">
      <c r="B76" s="139">
        <v>14</v>
      </c>
      <c r="C76" s="425" t="s">
        <v>172</v>
      </c>
      <c r="D76" s="397"/>
      <c r="E76" s="99"/>
      <c r="F76" s="22"/>
      <c r="G76" s="207"/>
      <c r="H76" s="33"/>
      <c r="I76" s="33"/>
      <c r="J76" s="22"/>
      <c r="K76" s="33"/>
      <c r="P76" s="54"/>
      <c r="Q76" s="108"/>
      <c r="S76" s="99"/>
    </row>
    <row r="77" spans="2:19" ht="20.100000000000001" customHeight="1">
      <c r="B77" s="139">
        <v>15</v>
      </c>
      <c r="C77" s="425" t="s">
        <v>428</v>
      </c>
      <c r="D77" s="397" t="s">
        <v>522</v>
      </c>
      <c r="E77" s="99"/>
      <c r="F77" s="58"/>
      <c r="G77" s="207"/>
      <c r="H77" s="33"/>
      <c r="I77" s="33"/>
      <c r="J77" s="33"/>
      <c r="K77" s="33"/>
      <c r="Q77" s="22"/>
    </row>
    <row r="78" spans="2:19" ht="20.100000000000001" customHeight="1">
      <c r="B78" s="139">
        <v>16</v>
      </c>
      <c r="C78" s="425" t="s">
        <v>181</v>
      </c>
      <c r="D78" s="397"/>
      <c r="E78" s="99"/>
      <c r="F78" s="22"/>
      <c r="G78" s="33"/>
      <c r="H78" s="33"/>
      <c r="I78" s="33"/>
      <c r="J78" s="33"/>
    </row>
    <row r="79" spans="2:19" ht="20.100000000000001" customHeight="1">
      <c r="B79" s="139">
        <v>17</v>
      </c>
      <c r="C79" s="426" t="s">
        <v>431</v>
      </c>
      <c r="D79" s="397"/>
      <c r="E79" s="99"/>
      <c r="F79" s="22"/>
      <c r="G79" s="33"/>
      <c r="H79" s="33"/>
      <c r="I79" s="33"/>
      <c r="J79" s="33"/>
    </row>
    <row r="80" spans="2:19" ht="20.100000000000001" customHeight="1">
      <c r="B80" s="139">
        <v>18</v>
      </c>
      <c r="C80" s="426" t="s">
        <v>173</v>
      </c>
      <c r="D80" s="397"/>
      <c r="E80" s="99"/>
      <c r="F80" s="126"/>
    </row>
    <row r="81" spans="2:5" ht="20.100000000000001" customHeight="1">
      <c r="B81" s="139">
        <v>19</v>
      </c>
      <c r="C81" s="426" t="s">
        <v>379</v>
      </c>
      <c r="D81" s="397"/>
      <c r="E81" s="63"/>
    </row>
    <row r="82" spans="2:5" ht="20.100000000000001" customHeight="1">
      <c r="B82" s="139">
        <v>20</v>
      </c>
      <c r="C82" s="426" t="s">
        <v>208</v>
      </c>
      <c r="D82" s="397"/>
      <c r="E82" s="81"/>
    </row>
    <row r="83" spans="2:5" ht="20.100000000000001" customHeight="1">
      <c r="B83" s="139">
        <v>21</v>
      </c>
      <c r="C83" s="426" t="s">
        <v>211</v>
      </c>
      <c r="E83" s="81"/>
    </row>
    <row r="84" spans="2:5" ht="20.100000000000001" customHeight="1">
      <c r="B84" s="139">
        <v>22</v>
      </c>
      <c r="C84" s="426" t="s">
        <v>207</v>
      </c>
      <c r="D84" s="397" t="s">
        <v>522</v>
      </c>
      <c r="E84" s="58"/>
    </row>
    <row r="85" spans="2:5" ht="20.100000000000001" customHeight="1">
      <c r="B85" s="139">
        <v>23</v>
      </c>
      <c r="C85" s="426" t="s">
        <v>209</v>
      </c>
      <c r="E85" s="58"/>
    </row>
  </sheetData>
  <mergeCells count="115">
    <mergeCell ref="B23:B24"/>
    <mergeCell ref="Q21:Q22"/>
    <mergeCell ref="R21:R22"/>
    <mergeCell ref="C23:C24"/>
    <mergeCell ref="P21:P22"/>
    <mergeCell ref="Q23:Q24"/>
    <mergeCell ref="P23:P24"/>
    <mergeCell ref="R23:R24"/>
    <mergeCell ref="L52:T54"/>
    <mergeCell ref="C26:C29"/>
    <mergeCell ref="P32:P33"/>
    <mergeCell ref="Q32:Q33"/>
    <mergeCell ref="R32:R33"/>
    <mergeCell ref="S40:S41"/>
    <mergeCell ref="S38:S39"/>
    <mergeCell ref="R40:R41"/>
    <mergeCell ref="C19:C20"/>
    <mergeCell ref="P17:P18"/>
    <mergeCell ref="B17:B18"/>
    <mergeCell ref="C17:C18"/>
    <mergeCell ref="A19:A20"/>
    <mergeCell ref="B19:B20"/>
    <mergeCell ref="Q19:Q20"/>
    <mergeCell ref="R19:R20"/>
    <mergeCell ref="A17:A18"/>
    <mergeCell ref="A5:A6"/>
    <mergeCell ref="C5:C6"/>
    <mergeCell ref="B5:B6"/>
    <mergeCell ref="A1:R1"/>
    <mergeCell ref="P3:P4"/>
    <mergeCell ref="Q3:Q4"/>
    <mergeCell ref="R3:R4"/>
    <mergeCell ref="B3:B4"/>
    <mergeCell ref="A3:A4"/>
    <mergeCell ref="C3:C4"/>
    <mergeCell ref="P5:P6"/>
    <mergeCell ref="Q5:Q6"/>
    <mergeCell ref="R5:R6"/>
    <mergeCell ref="B7:B8"/>
    <mergeCell ref="A7:A8"/>
    <mergeCell ref="C7:C8"/>
    <mergeCell ref="A11:A12"/>
    <mergeCell ref="C11:C12"/>
    <mergeCell ref="A9:A10"/>
    <mergeCell ref="C9:C10"/>
    <mergeCell ref="B9:B10"/>
    <mergeCell ref="B11:B12"/>
    <mergeCell ref="A21:A22"/>
    <mergeCell ref="B21:B22"/>
    <mergeCell ref="C21:C22"/>
    <mergeCell ref="P19:P20"/>
    <mergeCell ref="A23:A24"/>
    <mergeCell ref="P34:P35"/>
    <mergeCell ref="Q36:Q37"/>
    <mergeCell ref="R36:R37"/>
    <mergeCell ref="R9:R10"/>
    <mergeCell ref="B34:B35"/>
    <mergeCell ref="B36:B37"/>
    <mergeCell ref="A13:A14"/>
    <mergeCell ref="B13:B14"/>
    <mergeCell ref="C13:C14"/>
    <mergeCell ref="R15:R16"/>
    <mergeCell ref="R11:R12"/>
    <mergeCell ref="P13:P14"/>
    <mergeCell ref="R13:R14"/>
    <mergeCell ref="Q13:Q14"/>
    <mergeCell ref="Q15:Q16"/>
    <mergeCell ref="P15:P16"/>
    <mergeCell ref="B15:B16"/>
    <mergeCell ref="C15:C16"/>
    <mergeCell ref="A15:A16"/>
    <mergeCell ref="P7:P8"/>
    <mergeCell ref="Q7:Q8"/>
    <mergeCell ref="R7:R8"/>
    <mergeCell ref="Q9:Q10"/>
    <mergeCell ref="P9:P10"/>
    <mergeCell ref="Q25:Q26"/>
    <mergeCell ref="R25:R26"/>
    <mergeCell ref="Q17:Q18"/>
    <mergeCell ref="R17:R18"/>
    <mergeCell ref="P11:P12"/>
    <mergeCell ref="Q11:Q12"/>
    <mergeCell ref="M34:M35"/>
    <mergeCell ref="A34:A35"/>
    <mergeCell ref="Q40:Q41"/>
    <mergeCell ref="S36:S37"/>
    <mergeCell ref="C34:C35"/>
    <mergeCell ref="S34:S35"/>
    <mergeCell ref="Q34:Q35"/>
    <mergeCell ref="R34:R35"/>
    <mergeCell ref="C36:C37"/>
    <mergeCell ref="A54:A55"/>
    <mergeCell ref="R38:R39"/>
    <mergeCell ref="A36:A37"/>
    <mergeCell ref="A44:A45"/>
    <mergeCell ref="C40:C41"/>
    <mergeCell ref="P38:P39"/>
    <mergeCell ref="B42:B43"/>
    <mergeCell ref="C42:C43"/>
    <mergeCell ref="C38:C39"/>
    <mergeCell ref="C54:C55"/>
    <mergeCell ref="B54:B55"/>
    <mergeCell ref="B44:B45"/>
    <mergeCell ref="C44:C45"/>
    <mergeCell ref="P42:P43"/>
    <mergeCell ref="R42:R43"/>
    <mergeCell ref="Q42:Q43"/>
    <mergeCell ref="A42:A43"/>
    <mergeCell ref="A38:A39"/>
    <mergeCell ref="B38:B39"/>
    <mergeCell ref="P40:P41"/>
    <mergeCell ref="P36:P37"/>
    <mergeCell ref="Q38:Q39"/>
    <mergeCell ref="A40:A41"/>
    <mergeCell ref="B40:B41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errors="blank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54"/>
  <sheetViews>
    <sheetView topLeftCell="H1" workbookViewId="0">
      <selection activeCell="I65" sqref="I65"/>
    </sheetView>
  </sheetViews>
  <sheetFormatPr defaultRowHeight="13.5"/>
  <cols>
    <col min="11" max="11" width="13" style="467" bestFit="1" customWidth="1"/>
    <col min="12" max="12" width="11" style="467" bestFit="1" customWidth="1"/>
    <col min="13" max="13" width="5.25" style="112" bestFit="1" customWidth="1"/>
    <col min="14" max="14" width="11" style="112" bestFit="1" customWidth="1"/>
    <col min="16" max="16" width="5.25" bestFit="1" customWidth="1"/>
    <col min="17" max="17" width="9" bestFit="1" customWidth="1"/>
    <col min="18" max="19" width="9" customWidth="1"/>
    <col min="20" max="20" width="11" bestFit="1" customWidth="1"/>
    <col min="21" max="21" width="11" customWidth="1"/>
    <col min="22" max="22" width="9" customWidth="1"/>
    <col min="23" max="23" width="7.125" bestFit="1" customWidth="1"/>
    <col min="24" max="24" width="9" style="471"/>
  </cols>
  <sheetData>
    <row r="1" spans="1:24" ht="17.25">
      <c r="A1" s="754" t="s">
        <v>587</v>
      </c>
      <c r="B1" s="747"/>
      <c r="C1" s="747"/>
      <c r="D1" s="747"/>
      <c r="E1" s="747"/>
      <c r="F1" s="747"/>
      <c r="G1" s="747"/>
      <c r="H1" s="747"/>
      <c r="I1" s="747"/>
      <c r="J1" t="s">
        <v>755</v>
      </c>
    </row>
    <row r="2" spans="1:24">
      <c r="A2" s="768" t="s">
        <v>588</v>
      </c>
      <c r="B2" s="768"/>
      <c r="C2" s="768"/>
      <c r="D2" s="768"/>
      <c r="E2" s="768"/>
      <c r="F2" s="768"/>
      <c r="G2" s="768"/>
      <c r="H2" s="768"/>
      <c r="I2" s="768"/>
      <c r="J2" t="s">
        <v>755</v>
      </c>
    </row>
    <row r="3" spans="1:24">
      <c r="A3" s="768" t="s">
        <v>62</v>
      </c>
      <c r="B3" s="768"/>
      <c r="C3" s="768"/>
      <c r="D3" s="768"/>
      <c r="E3" s="768"/>
      <c r="F3" s="768"/>
      <c r="G3" s="768"/>
      <c r="H3" s="768"/>
      <c r="I3" s="768"/>
      <c r="J3" t="s">
        <v>755</v>
      </c>
    </row>
    <row r="4" spans="1:24">
      <c r="A4" s="13" t="s">
        <v>10</v>
      </c>
      <c r="J4" t="s">
        <v>755</v>
      </c>
    </row>
    <row r="5" spans="1:24">
      <c r="A5" s="10"/>
    </row>
    <row r="6" spans="1:24">
      <c r="A6" s="14" t="s">
        <v>8</v>
      </c>
      <c r="B6" s="10">
        <v>5</v>
      </c>
      <c r="C6" s="10">
        <v>3</v>
      </c>
      <c r="D6" s="10">
        <v>2</v>
      </c>
      <c r="E6" s="112">
        <v>2</v>
      </c>
      <c r="F6" s="112">
        <v>2</v>
      </c>
      <c r="G6" s="112"/>
      <c r="H6" s="112"/>
      <c r="I6" s="112"/>
      <c r="J6" t="s">
        <v>755</v>
      </c>
      <c r="K6" s="622" t="s">
        <v>10</v>
      </c>
    </row>
    <row r="7" spans="1:24">
      <c r="A7" s="85" t="s">
        <v>4</v>
      </c>
      <c r="B7" s="289" t="s">
        <v>61</v>
      </c>
      <c r="C7" s="289" t="s">
        <v>11</v>
      </c>
      <c r="D7" s="289" t="s">
        <v>12</v>
      </c>
      <c r="E7" s="128" t="s">
        <v>13</v>
      </c>
      <c r="F7" s="128" t="s">
        <v>13</v>
      </c>
      <c r="G7" s="99"/>
      <c r="H7" s="99"/>
      <c r="I7" s="99"/>
      <c r="J7" s="10" t="s">
        <v>756</v>
      </c>
      <c r="K7" s="623">
        <f>K20</f>
        <v>1</v>
      </c>
      <c r="L7" s="623">
        <f t="shared" ref="L7:W7" si="0">L20</f>
        <v>6</v>
      </c>
      <c r="M7" s="623">
        <f t="shared" si="0"/>
        <v>9</v>
      </c>
      <c r="N7" s="623">
        <f t="shared" si="0"/>
        <v>8</v>
      </c>
      <c r="O7" s="623">
        <f t="shared" si="0"/>
        <v>3</v>
      </c>
      <c r="P7" s="623">
        <f t="shared" si="0"/>
        <v>9</v>
      </c>
      <c r="Q7" s="623">
        <f t="shared" si="0"/>
        <v>9</v>
      </c>
      <c r="R7" s="623">
        <f t="shared" si="0"/>
        <v>6</v>
      </c>
      <c r="S7" s="623">
        <f t="shared" si="0"/>
        <v>13</v>
      </c>
      <c r="T7" s="623">
        <f t="shared" si="0"/>
        <v>5</v>
      </c>
      <c r="U7" s="623">
        <f t="shared" si="0"/>
        <v>3</v>
      </c>
      <c r="V7" s="623">
        <f t="shared" si="0"/>
        <v>9</v>
      </c>
      <c r="W7" s="623">
        <f t="shared" si="0"/>
        <v>2</v>
      </c>
      <c r="X7" s="624"/>
    </row>
    <row r="8" spans="1:24" ht="14.25" thickBot="1">
      <c r="A8" s="86" t="s">
        <v>0</v>
      </c>
      <c r="B8" s="9" t="s">
        <v>723</v>
      </c>
      <c r="C8" s="9" t="s">
        <v>738</v>
      </c>
      <c r="D8" s="9" t="s">
        <v>699</v>
      </c>
      <c r="E8" s="9" t="s">
        <v>725</v>
      </c>
      <c r="F8" s="38" t="s">
        <v>726</v>
      </c>
      <c r="G8" s="99"/>
      <c r="H8" s="99"/>
      <c r="I8" s="63"/>
      <c r="J8" s="10" t="s">
        <v>755</v>
      </c>
      <c r="K8" s="625" t="s">
        <v>401</v>
      </c>
      <c r="L8" s="625" t="s">
        <v>421</v>
      </c>
      <c r="M8" s="625" t="s">
        <v>802</v>
      </c>
      <c r="N8" s="625" t="s">
        <v>162</v>
      </c>
      <c r="O8" s="626" t="s">
        <v>209</v>
      </c>
      <c r="P8" s="626" t="s">
        <v>792</v>
      </c>
      <c r="Q8" s="626" t="s">
        <v>777</v>
      </c>
      <c r="R8" s="626" t="s">
        <v>410</v>
      </c>
      <c r="S8" s="626" t="s">
        <v>773</v>
      </c>
      <c r="T8" s="626" t="s">
        <v>408</v>
      </c>
      <c r="U8" s="626" t="s">
        <v>778</v>
      </c>
      <c r="V8" s="626" t="s">
        <v>779</v>
      </c>
      <c r="W8" s="626" t="s">
        <v>428</v>
      </c>
      <c r="X8" s="624"/>
    </row>
    <row r="9" spans="1:24" ht="14.25">
      <c r="A9" s="86" t="s">
        <v>1</v>
      </c>
      <c r="B9" s="154" t="s">
        <v>645</v>
      </c>
      <c r="C9" s="9" t="s">
        <v>401</v>
      </c>
      <c r="D9" s="9" t="s">
        <v>209</v>
      </c>
      <c r="E9" s="154" t="s">
        <v>162</v>
      </c>
      <c r="F9" s="38" t="s">
        <v>401</v>
      </c>
      <c r="G9" s="99"/>
      <c r="H9" s="480"/>
      <c r="I9" s="480"/>
      <c r="J9" s="248" t="s">
        <v>8</v>
      </c>
      <c r="K9" s="627">
        <v>5</v>
      </c>
      <c r="L9" s="628">
        <v>1</v>
      </c>
      <c r="M9" s="628"/>
      <c r="N9" s="628">
        <v>2</v>
      </c>
      <c r="O9" s="629">
        <v>2</v>
      </c>
      <c r="P9" s="629"/>
      <c r="Q9" s="629"/>
      <c r="R9" s="629">
        <v>1</v>
      </c>
      <c r="S9" s="629"/>
      <c r="T9" s="629">
        <v>1</v>
      </c>
      <c r="U9" s="629"/>
      <c r="V9" s="629"/>
      <c r="W9" s="630"/>
      <c r="X9" s="465"/>
    </row>
    <row r="10" spans="1:24">
      <c r="A10" s="158" t="s">
        <v>9</v>
      </c>
      <c r="B10" s="59" t="s">
        <v>724</v>
      </c>
      <c r="C10" s="59" t="s">
        <v>709</v>
      </c>
      <c r="D10" s="59" t="s">
        <v>709</v>
      </c>
      <c r="E10" s="59" t="s">
        <v>709</v>
      </c>
      <c r="F10" s="59" t="s">
        <v>717</v>
      </c>
      <c r="G10" s="156"/>
      <c r="H10" s="156"/>
      <c r="I10" s="156"/>
      <c r="J10" s="631" t="s">
        <v>757</v>
      </c>
      <c r="K10" s="632">
        <v>3</v>
      </c>
      <c r="L10" s="270"/>
      <c r="M10" s="270"/>
      <c r="N10" s="270"/>
      <c r="O10" s="76">
        <v>1</v>
      </c>
      <c r="P10" s="76"/>
      <c r="Q10" s="76"/>
      <c r="R10" s="76"/>
      <c r="S10" s="76"/>
      <c r="T10" s="76"/>
      <c r="U10" s="76"/>
      <c r="V10" s="76"/>
      <c r="W10" s="633"/>
      <c r="X10" s="624"/>
    </row>
    <row r="11" spans="1:24">
      <c r="A11" s="85" t="s">
        <v>4</v>
      </c>
      <c r="B11" s="128" t="s">
        <v>15</v>
      </c>
      <c r="C11" s="128" t="s">
        <v>15</v>
      </c>
      <c r="D11" s="128" t="s">
        <v>15</v>
      </c>
      <c r="E11" s="128" t="s">
        <v>15</v>
      </c>
      <c r="F11" s="155"/>
      <c r="G11" s="155"/>
      <c r="H11" s="155"/>
      <c r="I11" s="155"/>
      <c r="J11" s="631" t="s">
        <v>757</v>
      </c>
      <c r="K11" s="632">
        <v>2</v>
      </c>
      <c r="L11" s="270"/>
      <c r="M11" s="270"/>
      <c r="N11" s="270"/>
      <c r="O11" s="76"/>
      <c r="P11" s="76"/>
      <c r="Q11" s="76"/>
      <c r="R11" s="76"/>
      <c r="S11" s="76"/>
      <c r="T11" s="76"/>
      <c r="U11" s="76"/>
      <c r="V11" s="76"/>
      <c r="W11" s="633"/>
      <c r="X11" s="624"/>
    </row>
    <row r="12" spans="1:24" ht="14.25" thickBot="1">
      <c r="A12" s="86" t="s">
        <v>0</v>
      </c>
      <c r="B12" s="501" t="s">
        <v>728</v>
      </c>
      <c r="C12" s="501" t="s">
        <v>729</v>
      </c>
      <c r="D12" s="501" t="s">
        <v>730</v>
      </c>
      <c r="E12" s="501" t="s">
        <v>731</v>
      </c>
      <c r="F12" s="155"/>
      <c r="G12" s="155"/>
      <c r="H12" s="155"/>
      <c r="I12" s="155"/>
      <c r="J12" s="631" t="s">
        <v>757</v>
      </c>
      <c r="K12" s="634"/>
      <c r="L12" s="635"/>
      <c r="M12" s="635"/>
      <c r="N12" s="635"/>
      <c r="O12" s="636"/>
      <c r="P12" s="636"/>
      <c r="Q12" s="636"/>
      <c r="R12" s="636"/>
      <c r="S12" s="636"/>
      <c r="T12" s="636"/>
      <c r="U12" s="636"/>
      <c r="V12" s="636"/>
      <c r="W12" s="637"/>
      <c r="X12" s="624">
        <f>SUM(K9:W12)</f>
        <v>18</v>
      </c>
    </row>
    <row r="13" spans="1:24" ht="14.25" thickBot="1">
      <c r="A13" s="86" t="s">
        <v>1</v>
      </c>
      <c r="B13" s="478" t="s">
        <v>209</v>
      </c>
      <c r="C13" s="478" t="s">
        <v>410</v>
      </c>
      <c r="D13" s="478" t="s">
        <v>421</v>
      </c>
      <c r="E13" s="478" t="s">
        <v>408</v>
      </c>
      <c r="F13" s="84"/>
      <c r="G13" s="83"/>
      <c r="H13" s="83"/>
      <c r="I13" s="83"/>
      <c r="J13" s="248" t="s">
        <v>77</v>
      </c>
      <c r="K13" s="644">
        <v>20</v>
      </c>
      <c r="L13" s="645"/>
      <c r="M13" s="645"/>
      <c r="N13" s="645">
        <v>3</v>
      </c>
      <c r="O13" s="646">
        <v>5</v>
      </c>
      <c r="P13" s="646"/>
      <c r="Q13" s="646">
        <v>3</v>
      </c>
      <c r="R13" s="646"/>
      <c r="S13" s="646"/>
      <c r="T13" s="646">
        <v>3</v>
      </c>
      <c r="U13" s="646">
        <v>5</v>
      </c>
      <c r="V13" s="646">
        <v>3</v>
      </c>
      <c r="W13" s="647">
        <v>10</v>
      </c>
      <c r="X13" s="624">
        <f>SUM(K13:W13)</f>
        <v>52</v>
      </c>
    </row>
    <row r="14" spans="1:24">
      <c r="A14" s="158" t="s">
        <v>9</v>
      </c>
      <c r="B14" s="186" t="s">
        <v>709</v>
      </c>
      <c r="C14" s="186" t="s">
        <v>709</v>
      </c>
      <c r="D14" s="186" t="s">
        <v>709</v>
      </c>
      <c r="E14" s="621" t="s">
        <v>717</v>
      </c>
      <c r="F14" s="479"/>
      <c r="G14" s="75"/>
      <c r="H14" s="75"/>
      <c r="I14" s="75"/>
      <c r="J14" s="248" t="s">
        <v>18</v>
      </c>
      <c r="K14" s="627">
        <v>5</v>
      </c>
      <c r="L14" s="628"/>
      <c r="M14" s="628"/>
      <c r="N14" s="628"/>
      <c r="O14" s="638"/>
      <c r="P14" s="638"/>
      <c r="Q14" s="638"/>
      <c r="R14" s="638"/>
      <c r="S14" s="638">
        <v>1</v>
      </c>
      <c r="T14" s="638"/>
      <c r="U14" s="638"/>
      <c r="V14" s="638"/>
      <c r="W14" s="639">
        <v>1</v>
      </c>
      <c r="X14" s="624"/>
    </row>
    <row r="15" spans="1:24">
      <c r="A15" s="96"/>
      <c r="B15" s="78">
        <v>1</v>
      </c>
      <c r="C15" s="78">
        <v>1</v>
      </c>
      <c r="D15" s="78">
        <v>1</v>
      </c>
      <c r="E15" s="78">
        <v>1</v>
      </c>
      <c r="F15" s="479"/>
      <c r="G15" s="75"/>
      <c r="H15" s="75"/>
      <c r="I15" s="75"/>
      <c r="J15" s="640" t="s">
        <v>757</v>
      </c>
      <c r="K15" s="641">
        <v>3</v>
      </c>
      <c r="L15" s="231"/>
      <c r="M15" s="231"/>
      <c r="N15" s="231"/>
      <c r="O15" s="84"/>
      <c r="P15" s="84"/>
      <c r="Q15" s="84"/>
      <c r="R15" s="84"/>
      <c r="S15" s="84"/>
      <c r="T15" s="84"/>
      <c r="U15" s="84"/>
      <c r="V15" s="84"/>
      <c r="W15" s="642">
        <v>1</v>
      </c>
      <c r="X15" s="70"/>
    </row>
    <row r="16" spans="1:24">
      <c r="A16" s="90" t="s">
        <v>18</v>
      </c>
      <c r="B16" s="75"/>
      <c r="C16" s="75"/>
      <c r="D16" s="75"/>
      <c r="E16" s="75"/>
      <c r="F16" s="75"/>
      <c r="G16" s="75"/>
      <c r="H16" s="75"/>
      <c r="I16" s="75"/>
      <c r="J16" s="631" t="s">
        <v>757</v>
      </c>
      <c r="K16" s="632">
        <v>2</v>
      </c>
      <c r="L16" s="270"/>
      <c r="M16" s="270"/>
      <c r="N16" s="270"/>
      <c r="O16" s="76"/>
      <c r="P16" s="76"/>
      <c r="Q16" s="76"/>
      <c r="R16" s="76"/>
      <c r="S16" s="76"/>
      <c r="T16" s="76"/>
      <c r="U16" s="76"/>
      <c r="V16" s="76"/>
      <c r="W16" s="633">
        <v>1</v>
      </c>
      <c r="X16" s="624"/>
    </row>
    <row r="17" spans="1:24" ht="14.25" thickBot="1">
      <c r="A17" s="86" t="s">
        <v>4</v>
      </c>
      <c r="B17" s="88" t="s">
        <v>61</v>
      </c>
      <c r="C17" s="88" t="s">
        <v>11</v>
      </c>
      <c r="D17" s="88" t="s">
        <v>12</v>
      </c>
      <c r="E17" s="128" t="s">
        <v>12</v>
      </c>
      <c r="F17" s="62" t="s">
        <v>14</v>
      </c>
      <c r="G17" s="9" t="s">
        <v>14</v>
      </c>
      <c r="H17" s="9" t="s">
        <v>14</v>
      </c>
      <c r="I17" s="9" t="s">
        <v>14</v>
      </c>
      <c r="J17" s="10"/>
      <c r="K17" s="643">
        <v>2</v>
      </c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7"/>
      <c r="X17" s="624">
        <f>SUM(K14:W17)</f>
        <v>16</v>
      </c>
    </row>
    <row r="18" spans="1:24" ht="14.25" thickBot="1">
      <c r="A18" s="86" t="s">
        <v>0</v>
      </c>
      <c r="B18" s="9" t="s">
        <v>740</v>
      </c>
      <c r="C18" s="9" t="s">
        <v>741</v>
      </c>
      <c r="D18" s="38" t="s">
        <v>742</v>
      </c>
      <c r="E18" s="9" t="s">
        <v>743</v>
      </c>
      <c r="F18" s="117" t="s">
        <v>744</v>
      </c>
      <c r="G18" s="9" t="s">
        <v>745</v>
      </c>
      <c r="H18" s="9" t="s">
        <v>746</v>
      </c>
      <c r="I18" s="9" t="s">
        <v>748</v>
      </c>
      <c r="J18" s="248" t="s">
        <v>19</v>
      </c>
      <c r="K18" s="644">
        <v>20</v>
      </c>
      <c r="L18" s="645">
        <v>5</v>
      </c>
      <c r="M18" s="645">
        <v>3</v>
      </c>
      <c r="N18" s="645"/>
      <c r="O18" s="646"/>
      <c r="P18" s="646">
        <v>3</v>
      </c>
      <c r="Q18" s="646"/>
      <c r="R18" s="646">
        <v>5</v>
      </c>
      <c r="S18" s="646"/>
      <c r="T18" s="646">
        <v>3</v>
      </c>
      <c r="U18" s="646">
        <v>3</v>
      </c>
      <c r="V18" s="646"/>
      <c r="W18" s="647">
        <v>10</v>
      </c>
      <c r="X18" s="462">
        <f>SUM(K18:W18)</f>
        <v>52</v>
      </c>
    </row>
    <row r="19" spans="1:24">
      <c r="A19" s="86" t="s">
        <v>1</v>
      </c>
      <c r="B19" s="9" t="s">
        <v>645</v>
      </c>
      <c r="C19" s="9" t="s">
        <v>645</v>
      </c>
      <c r="D19" s="9" t="s">
        <v>645</v>
      </c>
      <c r="E19" s="9" t="s">
        <v>645</v>
      </c>
      <c r="F19" s="117" t="s">
        <v>428</v>
      </c>
      <c r="G19" s="117" t="s">
        <v>428</v>
      </c>
      <c r="H19" s="117" t="s">
        <v>211</v>
      </c>
      <c r="I19" s="9" t="s">
        <v>428</v>
      </c>
      <c r="J19" s="10"/>
      <c r="K19" s="467">
        <f>SUM(K9:K18)</f>
        <v>62</v>
      </c>
      <c r="L19" s="467">
        <f t="shared" ref="L19:W19" si="1">SUM(L9:L18)</f>
        <v>6</v>
      </c>
      <c r="M19" s="467">
        <f t="shared" si="1"/>
        <v>3</v>
      </c>
      <c r="N19" s="467">
        <f t="shared" si="1"/>
        <v>5</v>
      </c>
      <c r="O19" s="467">
        <f t="shared" si="1"/>
        <v>8</v>
      </c>
      <c r="P19" s="467">
        <f t="shared" si="1"/>
        <v>3</v>
      </c>
      <c r="Q19" s="467">
        <f t="shared" si="1"/>
        <v>3</v>
      </c>
      <c r="R19" s="467">
        <f t="shared" si="1"/>
        <v>6</v>
      </c>
      <c r="S19" s="467">
        <f t="shared" si="1"/>
        <v>1</v>
      </c>
      <c r="T19" s="467">
        <f t="shared" si="1"/>
        <v>7</v>
      </c>
      <c r="U19" s="467">
        <f t="shared" si="1"/>
        <v>8</v>
      </c>
      <c r="V19" s="467">
        <f t="shared" si="1"/>
        <v>3</v>
      </c>
      <c r="W19" s="467">
        <f t="shared" si="1"/>
        <v>23</v>
      </c>
      <c r="X19" s="462">
        <f>SUM(K19:W19)</f>
        <v>138</v>
      </c>
    </row>
    <row r="20" spans="1:24">
      <c r="A20" s="83"/>
      <c r="B20" s="10">
        <v>5</v>
      </c>
      <c r="C20" s="10">
        <v>3</v>
      </c>
      <c r="D20" s="10">
        <v>2</v>
      </c>
      <c r="E20" s="112">
        <v>2</v>
      </c>
      <c r="F20" s="112">
        <v>1</v>
      </c>
      <c r="G20" s="112">
        <v>1</v>
      </c>
      <c r="H20" s="112">
        <v>1</v>
      </c>
      <c r="I20" s="112">
        <v>1</v>
      </c>
      <c r="J20" s="83"/>
      <c r="K20" s="648">
        <f>IF(OR(K19="",K19=0),"",RANK(K19,$K$19:$W$19))</f>
        <v>1</v>
      </c>
      <c r="L20" s="648">
        <f t="shared" ref="L20:W20" si="2">IF(OR(L19="",L19=0),"",RANK(L19,$K$19:$W$19))</f>
        <v>6</v>
      </c>
      <c r="M20" s="648">
        <f t="shared" si="2"/>
        <v>9</v>
      </c>
      <c r="N20" s="648">
        <f t="shared" si="2"/>
        <v>8</v>
      </c>
      <c r="O20" s="648">
        <f t="shared" si="2"/>
        <v>3</v>
      </c>
      <c r="P20" s="648">
        <f t="shared" si="2"/>
        <v>9</v>
      </c>
      <c r="Q20" s="648">
        <f t="shared" si="2"/>
        <v>9</v>
      </c>
      <c r="R20" s="648">
        <f t="shared" si="2"/>
        <v>6</v>
      </c>
      <c r="S20" s="648">
        <f t="shared" si="2"/>
        <v>13</v>
      </c>
      <c r="T20" s="648">
        <f t="shared" si="2"/>
        <v>5</v>
      </c>
      <c r="U20" s="648">
        <f t="shared" si="2"/>
        <v>3</v>
      </c>
      <c r="V20" s="648">
        <f t="shared" si="2"/>
        <v>9</v>
      </c>
      <c r="W20" s="648">
        <f t="shared" si="2"/>
        <v>2</v>
      </c>
      <c r="X20" s="70"/>
    </row>
    <row r="21" spans="1:24">
      <c r="A21" s="90" t="s">
        <v>77</v>
      </c>
      <c r="B21" s="89"/>
      <c r="C21" s="89"/>
      <c r="D21" s="89"/>
      <c r="E21" s="89"/>
      <c r="F21" s="89"/>
      <c r="G21" s="89"/>
      <c r="H21" s="89"/>
      <c r="I21" s="89"/>
      <c r="J21" s="10"/>
      <c r="M21" s="467"/>
      <c r="N21" s="467"/>
      <c r="O21" s="41"/>
      <c r="P21" s="41"/>
      <c r="Q21" s="41"/>
      <c r="R21" s="41"/>
      <c r="S21" s="41"/>
      <c r="T21" s="41"/>
      <c r="U21" s="41"/>
      <c r="V21" s="41"/>
      <c r="W21" s="41"/>
      <c r="X21" s="624"/>
    </row>
    <row r="22" spans="1:24">
      <c r="A22" s="86" t="s">
        <v>4</v>
      </c>
      <c r="B22" s="88" t="s">
        <v>61</v>
      </c>
      <c r="C22" s="158" t="s">
        <v>11</v>
      </c>
      <c r="D22" s="88" t="s">
        <v>12</v>
      </c>
      <c r="E22" s="88" t="s">
        <v>13</v>
      </c>
      <c r="F22" s="87" t="s">
        <v>14</v>
      </c>
      <c r="G22" s="88" t="s">
        <v>15</v>
      </c>
      <c r="H22" s="128" t="s">
        <v>16</v>
      </c>
      <c r="I22" s="128" t="s">
        <v>17</v>
      </c>
      <c r="J22" s="10" t="s">
        <v>757</v>
      </c>
      <c r="M22" s="467"/>
      <c r="N22" s="467"/>
      <c r="O22" s="41"/>
      <c r="P22" s="41"/>
      <c r="Q22" s="41"/>
      <c r="R22" s="41"/>
      <c r="S22" s="41"/>
      <c r="T22" s="41"/>
      <c r="U22" s="41"/>
      <c r="V22" s="41"/>
      <c r="W22" s="41"/>
      <c r="X22" s="624"/>
    </row>
    <row r="23" spans="1:24">
      <c r="A23" s="86" t="s">
        <v>1</v>
      </c>
      <c r="B23" s="9" t="s">
        <v>645</v>
      </c>
      <c r="C23" s="118" t="s">
        <v>781</v>
      </c>
      <c r="D23" s="38" t="s">
        <v>778</v>
      </c>
      <c r="E23" s="9" t="s">
        <v>780</v>
      </c>
      <c r="F23" s="117" t="s">
        <v>782</v>
      </c>
      <c r="G23" s="38" t="s">
        <v>775</v>
      </c>
      <c r="H23" s="9" t="s">
        <v>777</v>
      </c>
      <c r="I23" s="9" t="s">
        <v>779</v>
      </c>
      <c r="J23" s="10" t="s">
        <v>757</v>
      </c>
      <c r="K23" s="622" t="s">
        <v>146</v>
      </c>
      <c r="M23" s="467"/>
      <c r="N23" s="467"/>
      <c r="O23" s="41"/>
      <c r="P23" s="41"/>
      <c r="Q23" s="41"/>
      <c r="R23" s="41"/>
      <c r="S23" s="41"/>
      <c r="T23" s="41"/>
      <c r="U23" s="41"/>
      <c r="V23" s="41"/>
      <c r="W23" s="41"/>
      <c r="X23" s="624"/>
    </row>
    <row r="24" spans="1:24">
      <c r="A24" s="95"/>
      <c r="B24" s="99">
        <v>20</v>
      </c>
      <c r="C24" s="99">
        <v>10</v>
      </c>
      <c r="D24" s="99">
        <v>5</v>
      </c>
      <c r="E24" s="99">
        <v>5</v>
      </c>
      <c r="F24" s="76">
        <v>3</v>
      </c>
      <c r="G24" s="76">
        <v>3</v>
      </c>
      <c r="H24" s="76">
        <v>3</v>
      </c>
      <c r="I24" s="76">
        <v>3</v>
      </c>
      <c r="J24" s="10" t="s">
        <v>758</v>
      </c>
      <c r="K24" s="623">
        <f>K37</f>
        <v>1</v>
      </c>
      <c r="L24" s="623">
        <f t="shared" ref="L24:W24" si="3">L37</f>
        <v>7</v>
      </c>
      <c r="M24" s="623" t="str">
        <f t="shared" si="3"/>
        <v/>
      </c>
      <c r="N24" s="623">
        <f t="shared" si="3"/>
        <v>5</v>
      </c>
      <c r="O24" s="623">
        <f t="shared" si="3"/>
        <v>10</v>
      </c>
      <c r="P24" s="623">
        <f t="shared" si="3"/>
        <v>2</v>
      </c>
      <c r="Q24" s="623" t="str">
        <f t="shared" si="3"/>
        <v/>
      </c>
      <c r="R24" s="623">
        <f t="shared" si="3"/>
        <v>3</v>
      </c>
      <c r="S24" s="623">
        <f t="shared" si="3"/>
        <v>7</v>
      </c>
      <c r="T24" s="623">
        <f t="shared" si="3"/>
        <v>10</v>
      </c>
      <c r="U24" s="623">
        <f t="shared" si="3"/>
        <v>4</v>
      </c>
      <c r="V24" s="623">
        <f t="shared" si="3"/>
        <v>7</v>
      </c>
      <c r="W24" s="623">
        <f t="shared" si="3"/>
        <v>6</v>
      </c>
      <c r="X24" s="624"/>
    </row>
    <row r="25" spans="1:24" ht="14.25" thickBot="1">
      <c r="A25" s="90" t="s">
        <v>19</v>
      </c>
      <c r="B25" s="89"/>
      <c r="C25" s="89"/>
      <c r="D25" s="89"/>
      <c r="E25" s="89"/>
      <c r="F25" s="89"/>
      <c r="G25" s="89"/>
      <c r="H25" s="89"/>
      <c r="I25" s="89"/>
      <c r="J25" s="10"/>
      <c r="K25" s="625" t="s">
        <v>401</v>
      </c>
      <c r="L25" s="625" t="s">
        <v>421</v>
      </c>
      <c r="M25" s="625"/>
      <c r="N25" s="625" t="s">
        <v>787</v>
      </c>
      <c r="O25" s="626" t="s">
        <v>209</v>
      </c>
      <c r="P25" s="626" t="s">
        <v>431</v>
      </c>
      <c r="Q25" s="626"/>
      <c r="R25" s="626" t="s">
        <v>167</v>
      </c>
      <c r="S25" s="626" t="s">
        <v>789</v>
      </c>
      <c r="T25" s="626" t="s">
        <v>208</v>
      </c>
      <c r="U25" s="626" t="s">
        <v>775</v>
      </c>
      <c r="V25" s="626" t="s">
        <v>792</v>
      </c>
      <c r="W25" s="626" t="s">
        <v>428</v>
      </c>
      <c r="X25" s="624"/>
    </row>
    <row r="26" spans="1:24" ht="14.25">
      <c r="A26" s="86" t="s">
        <v>4</v>
      </c>
      <c r="B26" s="88" t="s">
        <v>61</v>
      </c>
      <c r="C26" s="158" t="s">
        <v>11</v>
      </c>
      <c r="D26" s="88" t="s">
        <v>12</v>
      </c>
      <c r="E26" s="128" t="s">
        <v>12</v>
      </c>
      <c r="F26" s="62" t="s">
        <v>14</v>
      </c>
      <c r="G26" s="9" t="s">
        <v>14</v>
      </c>
      <c r="H26" s="9" t="s">
        <v>14</v>
      </c>
      <c r="I26" s="9" t="s">
        <v>14</v>
      </c>
      <c r="J26" s="248" t="s">
        <v>8</v>
      </c>
      <c r="K26" s="627">
        <v>5</v>
      </c>
      <c r="L26" s="628">
        <v>3</v>
      </c>
      <c r="M26" s="628"/>
      <c r="N26" s="628"/>
      <c r="O26" s="629">
        <v>1</v>
      </c>
      <c r="P26" s="629"/>
      <c r="Q26" s="629"/>
      <c r="R26" s="629">
        <v>1</v>
      </c>
      <c r="S26" s="629"/>
      <c r="T26" s="629"/>
      <c r="U26" s="629"/>
      <c r="V26" s="629"/>
      <c r="W26" s="630">
        <v>1</v>
      </c>
      <c r="X26" s="465"/>
    </row>
    <row r="27" spans="1:24" ht="14.25">
      <c r="A27" s="86" t="s">
        <v>1</v>
      </c>
      <c r="B27" s="9" t="s">
        <v>799</v>
      </c>
      <c r="C27" s="118" t="s">
        <v>790</v>
      </c>
      <c r="D27" s="9" t="s">
        <v>800</v>
      </c>
      <c r="E27" s="9" t="s">
        <v>801</v>
      </c>
      <c r="F27" s="117" t="s">
        <v>802</v>
      </c>
      <c r="G27" s="9" t="s">
        <v>791</v>
      </c>
      <c r="H27" s="38" t="s">
        <v>792</v>
      </c>
      <c r="I27" s="38" t="s">
        <v>788</v>
      </c>
      <c r="J27" s="631" t="s">
        <v>759</v>
      </c>
      <c r="K27" s="632">
        <v>2</v>
      </c>
      <c r="L27" s="270"/>
      <c r="M27" s="270"/>
      <c r="N27" s="270"/>
      <c r="O27" s="76"/>
      <c r="P27" s="76"/>
      <c r="Q27" s="76"/>
      <c r="R27" s="76"/>
      <c r="S27" s="76"/>
      <c r="T27" s="76"/>
      <c r="U27" s="76"/>
      <c r="V27" s="76"/>
      <c r="W27" s="633"/>
      <c r="X27" s="465"/>
    </row>
    <row r="28" spans="1:24">
      <c r="A28" s="83"/>
      <c r="B28" s="99">
        <v>20</v>
      </c>
      <c r="C28" s="99">
        <v>10</v>
      </c>
      <c r="D28" s="99">
        <v>5</v>
      </c>
      <c r="E28" s="99">
        <v>5</v>
      </c>
      <c r="F28" s="76">
        <v>3</v>
      </c>
      <c r="G28" s="76">
        <v>3</v>
      </c>
      <c r="H28" s="76">
        <v>3</v>
      </c>
      <c r="I28" s="76">
        <v>3</v>
      </c>
      <c r="J28" s="631" t="s">
        <v>759</v>
      </c>
      <c r="K28" s="632">
        <v>2</v>
      </c>
      <c r="L28" s="270"/>
      <c r="M28" s="270"/>
      <c r="N28" s="270"/>
      <c r="O28" s="76"/>
      <c r="P28" s="76"/>
      <c r="Q28" s="76"/>
      <c r="R28" s="76"/>
      <c r="S28" s="76"/>
      <c r="T28" s="76"/>
      <c r="U28" s="76"/>
      <c r="V28" s="76"/>
      <c r="W28" s="633"/>
      <c r="X28" s="70"/>
    </row>
    <row r="29" spans="1:24" ht="14.25" thickBot="1">
      <c r="A29" s="91" t="s">
        <v>20</v>
      </c>
      <c r="B29" s="75"/>
      <c r="C29" s="75"/>
      <c r="D29" s="75"/>
      <c r="E29" s="75"/>
      <c r="F29" s="75"/>
      <c r="G29" s="75"/>
      <c r="H29" s="75"/>
      <c r="I29" s="75"/>
      <c r="J29" s="631" t="s">
        <v>759</v>
      </c>
      <c r="K29" s="634">
        <v>1</v>
      </c>
      <c r="L29" s="635"/>
      <c r="M29" s="635"/>
      <c r="N29" s="635"/>
      <c r="O29" s="636"/>
      <c r="P29" s="636"/>
      <c r="Q29" s="636"/>
      <c r="R29" s="636"/>
      <c r="S29" s="636"/>
      <c r="T29" s="636"/>
      <c r="U29" s="636"/>
      <c r="V29" s="636"/>
      <c r="W29" s="637"/>
      <c r="X29" s="624">
        <f>SUM(K26:W29)</f>
        <v>16</v>
      </c>
    </row>
    <row r="30" spans="1:24" ht="14.25" thickBot="1">
      <c r="A30" s="75"/>
      <c r="B30" s="75"/>
      <c r="C30" s="75"/>
      <c r="D30" s="75"/>
      <c r="E30" s="75"/>
      <c r="F30" s="75"/>
      <c r="G30" s="75"/>
      <c r="H30" s="75"/>
      <c r="I30" s="75"/>
      <c r="J30" s="248" t="s">
        <v>77</v>
      </c>
      <c r="K30" s="644">
        <v>20</v>
      </c>
      <c r="L30" s="645"/>
      <c r="M30" s="645"/>
      <c r="N30" s="645"/>
      <c r="O30" s="646"/>
      <c r="P30" s="646">
        <v>5</v>
      </c>
      <c r="Q30" s="646"/>
      <c r="R30" s="646">
        <v>10</v>
      </c>
      <c r="S30" s="646"/>
      <c r="T30" s="646"/>
      <c r="U30" s="646">
        <v>5</v>
      </c>
      <c r="V30" s="646"/>
      <c r="W30" s="647"/>
      <c r="X30" s="624">
        <f>SUM(K30:W30)</f>
        <v>40</v>
      </c>
    </row>
    <row r="31" spans="1:24">
      <c r="A31" s="92" t="s">
        <v>8</v>
      </c>
      <c r="B31" s="75"/>
      <c r="C31" s="75"/>
      <c r="D31" s="75"/>
      <c r="E31" s="75"/>
      <c r="F31" s="75"/>
      <c r="G31" s="75"/>
      <c r="H31" s="75"/>
      <c r="I31" s="75"/>
      <c r="J31" s="248" t="s">
        <v>18</v>
      </c>
      <c r="K31" s="627">
        <v>5</v>
      </c>
      <c r="L31" s="628"/>
      <c r="M31" s="628"/>
      <c r="N31" s="628"/>
      <c r="O31" s="638"/>
      <c r="P31" s="638">
        <v>3</v>
      </c>
      <c r="Q31" s="638"/>
      <c r="R31" s="638"/>
      <c r="S31" s="638"/>
      <c r="T31" s="638">
        <v>1</v>
      </c>
      <c r="U31" s="638"/>
      <c r="V31" s="638"/>
      <c r="W31" s="639"/>
      <c r="X31" s="624"/>
    </row>
    <row r="32" spans="1:24">
      <c r="A32" s="86" t="s">
        <v>4</v>
      </c>
      <c r="B32" s="88" t="s">
        <v>61</v>
      </c>
      <c r="C32" s="118" t="s">
        <v>11</v>
      </c>
      <c r="D32" s="88" t="s">
        <v>12</v>
      </c>
      <c r="E32" s="128" t="s">
        <v>12</v>
      </c>
      <c r="F32" s="62" t="s">
        <v>14</v>
      </c>
      <c r="G32" s="9" t="s">
        <v>14</v>
      </c>
      <c r="H32" s="9" t="s">
        <v>14</v>
      </c>
      <c r="I32" s="9" t="s">
        <v>14</v>
      </c>
      <c r="J32" s="640" t="s">
        <v>759</v>
      </c>
      <c r="K32" s="641">
        <v>2</v>
      </c>
      <c r="L32" s="231"/>
      <c r="M32" s="231"/>
      <c r="N32" s="231"/>
      <c r="O32" s="84"/>
      <c r="P32" s="84"/>
      <c r="Q32" s="84"/>
      <c r="R32" s="84"/>
      <c r="S32" s="84"/>
      <c r="T32" s="84"/>
      <c r="U32" s="84"/>
      <c r="V32" s="84"/>
      <c r="W32" s="642"/>
      <c r="X32" s="624"/>
    </row>
    <row r="33" spans="1:24">
      <c r="A33" s="86" t="s">
        <v>0</v>
      </c>
      <c r="B33" s="38" t="s">
        <v>706</v>
      </c>
      <c r="C33" s="122" t="s">
        <v>708</v>
      </c>
      <c r="D33" s="9" t="s">
        <v>710</v>
      </c>
      <c r="E33" s="9" t="s">
        <v>712</v>
      </c>
      <c r="F33" s="119" t="s">
        <v>714</v>
      </c>
      <c r="G33" s="9" t="s">
        <v>716</v>
      </c>
      <c r="H33" s="9" t="s">
        <v>718</v>
      </c>
      <c r="I33" s="38" t="s">
        <v>720</v>
      </c>
      <c r="J33" s="631" t="s">
        <v>759</v>
      </c>
      <c r="K33" s="632">
        <v>2</v>
      </c>
      <c r="L33" s="270"/>
      <c r="M33" s="270"/>
      <c r="N33" s="270"/>
      <c r="O33" s="76"/>
      <c r="P33" s="76"/>
      <c r="Q33" s="76"/>
      <c r="R33" s="76"/>
      <c r="S33" s="76"/>
      <c r="T33" s="76"/>
      <c r="U33" s="76"/>
      <c r="V33" s="76"/>
      <c r="W33" s="633"/>
      <c r="X33" s="70"/>
    </row>
    <row r="34" spans="1:24" ht="14.25" thickBot="1">
      <c r="A34" s="86" t="s">
        <v>1</v>
      </c>
      <c r="B34" s="38" t="s">
        <v>645</v>
      </c>
      <c r="C34" s="118" t="s">
        <v>421</v>
      </c>
      <c r="D34" s="9" t="s">
        <v>645</v>
      </c>
      <c r="E34" s="154" t="s">
        <v>645</v>
      </c>
      <c r="F34" s="119" t="s">
        <v>209</v>
      </c>
      <c r="G34" s="9" t="s">
        <v>428</v>
      </c>
      <c r="H34" s="154" t="s">
        <v>167</v>
      </c>
      <c r="I34" s="154" t="s">
        <v>645</v>
      </c>
      <c r="J34" s="10"/>
      <c r="K34" s="643">
        <v>3</v>
      </c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7"/>
      <c r="X34" s="624">
        <f>SUM(K31:W34)</f>
        <v>16</v>
      </c>
    </row>
    <row r="35" spans="1:24" ht="14.25" thickBot="1">
      <c r="A35" s="158" t="s">
        <v>9</v>
      </c>
      <c r="B35" s="59" t="s">
        <v>707</v>
      </c>
      <c r="C35" s="159" t="s">
        <v>709</v>
      </c>
      <c r="D35" s="59" t="s">
        <v>709</v>
      </c>
      <c r="E35" s="59" t="s">
        <v>713</v>
      </c>
      <c r="F35" s="60" t="s">
        <v>715</v>
      </c>
      <c r="G35" s="59" t="s">
        <v>717</v>
      </c>
      <c r="H35" s="59" t="s">
        <v>713</v>
      </c>
      <c r="I35" s="59" t="s">
        <v>717</v>
      </c>
      <c r="J35" s="248" t="s">
        <v>19</v>
      </c>
      <c r="K35" s="644">
        <v>20</v>
      </c>
      <c r="L35" s="645"/>
      <c r="M35" s="645"/>
      <c r="N35" s="645">
        <v>5</v>
      </c>
      <c r="O35" s="646"/>
      <c r="P35" s="646">
        <v>10</v>
      </c>
      <c r="Q35" s="646"/>
      <c r="R35" s="646">
        <v>3</v>
      </c>
      <c r="S35" s="646">
        <v>3</v>
      </c>
      <c r="T35" s="646"/>
      <c r="U35" s="646">
        <v>5</v>
      </c>
      <c r="V35" s="646">
        <v>3</v>
      </c>
      <c r="W35" s="647">
        <v>3</v>
      </c>
      <c r="X35" s="462">
        <f>SUM(K35:W35)</f>
        <v>52</v>
      </c>
    </row>
    <row r="36" spans="1:24">
      <c r="A36" s="96"/>
      <c r="B36" s="10">
        <v>5</v>
      </c>
      <c r="C36" s="10">
        <v>3</v>
      </c>
      <c r="D36" s="10">
        <v>2</v>
      </c>
      <c r="E36" s="112">
        <v>2</v>
      </c>
      <c r="F36" s="112">
        <v>1</v>
      </c>
      <c r="G36" s="112">
        <v>1</v>
      </c>
      <c r="H36" s="112">
        <v>1</v>
      </c>
      <c r="I36" s="112">
        <v>1</v>
      </c>
      <c r="J36" s="10"/>
      <c r="K36" s="467">
        <f t="shared" ref="K36:U36" si="4">SUM(K26:K35)</f>
        <v>62</v>
      </c>
      <c r="L36" s="467">
        <f t="shared" si="4"/>
        <v>3</v>
      </c>
      <c r="M36" s="467">
        <f t="shared" si="4"/>
        <v>0</v>
      </c>
      <c r="N36" s="467">
        <f t="shared" si="4"/>
        <v>5</v>
      </c>
      <c r="O36" s="467">
        <f t="shared" si="4"/>
        <v>1</v>
      </c>
      <c r="P36" s="467">
        <f t="shared" si="4"/>
        <v>18</v>
      </c>
      <c r="Q36" s="467">
        <f t="shared" si="4"/>
        <v>0</v>
      </c>
      <c r="R36" s="467">
        <f t="shared" si="4"/>
        <v>14</v>
      </c>
      <c r="S36" s="467">
        <f t="shared" si="4"/>
        <v>3</v>
      </c>
      <c r="T36" s="467">
        <f t="shared" si="4"/>
        <v>1</v>
      </c>
      <c r="U36" s="467">
        <f t="shared" si="4"/>
        <v>10</v>
      </c>
      <c r="V36" s="467">
        <f>SUM(V26:V35)</f>
        <v>3</v>
      </c>
      <c r="W36" s="467">
        <f>SUM(W26:W35)</f>
        <v>4</v>
      </c>
      <c r="X36" s="462">
        <f>SUM(K36:W36)</f>
        <v>124</v>
      </c>
    </row>
    <row r="37" spans="1:24">
      <c r="A37" s="90" t="s">
        <v>18</v>
      </c>
      <c r="B37" s="75"/>
      <c r="C37" s="75"/>
      <c r="D37" s="75"/>
      <c r="E37" s="75"/>
      <c r="F37" s="75"/>
      <c r="G37" s="75"/>
      <c r="H37" s="75"/>
      <c r="I37" s="75"/>
      <c r="J37" t="s">
        <v>759</v>
      </c>
      <c r="K37" s="648">
        <f>IF(OR(K36="",K36=0),"",RANK(K36,$K$36:$W$36))</f>
        <v>1</v>
      </c>
      <c r="L37" s="648">
        <f t="shared" ref="L37:W37" si="5">IF(OR(L36="",L36=0),"",RANK(L36,$K$36:$W$36))</f>
        <v>7</v>
      </c>
      <c r="M37" s="648" t="str">
        <f t="shared" si="5"/>
        <v/>
      </c>
      <c r="N37" s="648">
        <f t="shared" si="5"/>
        <v>5</v>
      </c>
      <c r="O37" s="648">
        <f t="shared" si="5"/>
        <v>10</v>
      </c>
      <c r="P37" s="648">
        <f t="shared" si="5"/>
        <v>2</v>
      </c>
      <c r="Q37" s="648" t="str">
        <f t="shared" si="5"/>
        <v/>
      </c>
      <c r="R37" s="648">
        <f t="shared" si="5"/>
        <v>3</v>
      </c>
      <c r="S37" s="648">
        <f t="shared" si="5"/>
        <v>7</v>
      </c>
      <c r="T37" s="648">
        <f t="shared" si="5"/>
        <v>10</v>
      </c>
      <c r="U37" s="648">
        <f t="shared" si="5"/>
        <v>4</v>
      </c>
      <c r="V37" s="648">
        <f t="shared" si="5"/>
        <v>7</v>
      </c>
      <c r="W37" s="648">
        <f t="shared" si="5"/>
        <v>6</v>
      </c>
    </row>
    <row r="38" spans="1:24">
      <c r="A38" s="86" t="s">
        <v>4</v>
      </c>
      <c r="B38" s="88" t="s">
        <v>61</v>
      </c>
      <c r="C38" s="88" t="s">
        <v>11</v>
      </c>
      <c r="D38" s="158" t="s">
        <v>12</v>
      </c>
      <c r="E38" s="128" t="s">
        <v>12</v>
      </c>
      <c r="F38" s="62" t="s">
        <v>14</v>
      </c>
      <c r="G38" s="9" t="s">
        <v>14</v>
      </c>
      <c r="H38" s="9" t="s">
        <v>14</v>
      </c>
      <c r="I38" s="9" t="s">
        <v>14</v>
      </c>
      <c r="O38" s="10"/>
      <c r="W38" s="10"/>
    </row>
    <row r="39" spans="1:24">
      <c r="A39" s="86" t="s">
        <v>0</v>
      </c>
      <c r="B39" s="9" t="s">
        <v>749</v>
      </c>
      <c r="C39" s="38" t="s">
        <v>750</v>
      </c>
      <c r="D39" s="122" t="s">
        <v>751</v>
      </c>
      <c r="E39" s="9" t="s">
        <v>712</v>
      </c>
      <c r="F39" s="117" t="s">
        <v>752</v>
      </c>
      <c r="G39" s="9" t="s">
        <v>720</v>
      </c>
      <c r="H39" s="9" t="s">
        <v>753</v>
      </c>
      <c r="I39" s="9" t="s">
        <v>754</v>
      </c>
      <c r="O39" s="10"/>
      <c r="W39" s="10"/>
    </row>
    <row r="40" spans="1:24">
      <c r="A40" s="86" t="s">
        <v>1</v>
      </c>
      <c r="B40" s="9" t="s">
        <v>645</v>
      </c>
      <c r="C40" s="9" t="s">
        <v>431</v>
      </c>
      <c r="D40" s="118" t="s">
        <v>401</v>
      </c>
      <c r="E40" s="9" t="s">
        <v>645</v>
      </c>
      <c r="F40" s="117" t="s">
        <v>645</v>
      </c>
      <c r="G40" s="117" t="s">
        <v>645</v>
      </c>
      <c r="H40" s="117" t="s">
        <v>208</v>
      </c>
      <c r="I40" s="9" t="s">
        <v>645</v>
      </c>
    </row>
    <row r="41" spans="1:24">
      <c r="A41" s="83"/>
      <c r="B41" s="10">
        <v>5</v>
      </c>
      <c r="C41" s="10">
        <v>3</v>
      </c>
      <c r="D41" s="10">
        <v>2</v>
      </c>
      <c r="E41" s="112">
        <v>2</v>
      </c>
      <c r="F41" s="112">
        <v>1</v>
      </c>
      <c r="G41" s="112">
        <v>1</v>
      </c>
      <c r="H41" s="112">
        <v>1</v>
      </c>
      <c r="I41" s="112">
        <v>1</v>
      </c>
    </row>
    <row r="42" spans="1:24">
      <c r="A42" s="90" t="s">
        <v>77</v>
      </c>
      <c r="B42" s="89"/>
      <c r="C42" s="89"/>
      <c r="D42" s="89"/>
      <c r="E42" s="89"/>
      <c r="F42" s="89"/>
      <c r="G42" s="89"/>
      <c r="H42" s="89"/>
      <c r="I42" s="89"/>
    </row>
    <row r="43" spans="1:24">
      <c r="A43" s="86" t="s">
        <v>4</v>
      </c>
      <c r="B43" s="88" t="s">
        <v>61</v>
      </c>
      <c r="C43" s="158" t="s">
        <v>11</v>
      </c>
      <c r="D43" s="88" t="s">
        <v>12</v>
      </c>
      <c r="E43" s="88" t="s">
        <v>13</v>
      </c>
      <c r="F43" s="87" t="s">
        <v>14</v>
      </c>
      <c r="G43" s="88" t="s">
        <v>15</v>
      </c>
      <c r="H43" s="128" t="s">
        <v>16</v>
      </c>
      <c r="I43" s="128" t="s">
        <v>17</v>
      </c>
    </row>
    <row r="44" spans="1:24">
      <c r="A44" s="86" t="s">
        <v>1</v>
      </c>
      <c r="B44" s="9" t="s">
        <v>784</v>
      </c>
      <c r="C44" s="118" t="s">
        <v>778</v>
      </c>
      <c r="D44" s="9" t="s">
        <v>777</v>
      </c>
      <c r="E44" s="154" t="s">
        <v>775</v>
      </c>
      <c r="F44" s="117"/>
      <c r="G44" s="38"/>
      <c r="H44" s="9"/>
      <c r="I44" s="9"/>
      <c r="J44">
        <f>SUM(20,10,5,5,3,3,3,3,)</f>
        <v>52</v>
      </c>
      <c r="K44" s="461" t="s">
        <v>760</v>
      </c>
    </row>
    <row r="45" spans="1:24">
      <c r="A45" s="95"/>
      <c r="B45" s="99">
        <v>20</v>
      </c>
      <c r="C45" s="99">
        <v>10</v>
      </c>
      <c r="D45" s="99">
        <v>5</v>
      </c>
      <c r="E45" s="99">
        <v>5</v>
      </c>
      <c r="F45" s="76">
        <v>3</v>
      </c>
      <c r="G45" s="76">
        <v>3</v>
      </c>
      <c r="H45" s="76">
        <v>3</v>
      </c>
      <c r="I45" s="76">
        <v>3</v>
      </c>
      <c r="J45">
        <f>5+3+2+2+1+1+1+1</f>
        <v>16</v>
      </c>
      <c r="K45" s="461" t="s">
        <v>774</v>
      </c>
    </row>
    <row r="46" spans="1:24">
      <c r="A46" s="90" t="s">
        <v>19</v>
      </c>
      <c r="B46" s="89"/>
      <c r="C46" s="89"/>
      <c r="D46" s="89"/>
      <c r="E46" s="89"/>
      <c r="F46" s="89"/>
      <c r="G46" s="89"/>
      <c r="H46" s="89"/>
      <c r="I46" s="89"/>
      <c r="J46">
        <v>16</v>
      </c>
      <c r="K46" s="461" t="s">
        <v>761</v>
      </c>
    </row>
    <row r="47" spans="1:24">
      <c r="A47" s="86" t="s">
        <v>4</v>
      </c>
      <c r="B47" s="88" t="s">
        <v>61</v>
      </c>
      <c r="C47" s="158" t="s">
        <v>11</v>
      </c>
      <c r="D47" s="88" t="s">
        <v>12</v>
      </c>
      <c r="E47" s="128" t="s">
        <v>12</v>
      </c>
      <c r="F47" s="62" t="s">
        <v>14</v>
      </c>
      <c r="G47" s="9" t="s">
        <v>14</v>
      </c>
      <c r="H47" s="9" t="s">
        <v>14</v>
      </c>
      <c r="I47" s="9" t="s">
        <v>14</v>
      </c>
      <c r="J47">
        <f>SUM(J44:J46)</f>
        <v>84</v>
      </c>
      <c r="K47" s="461" t="s">
        <v>762</v>
      </c>
    </row>
    <row r="48" spans="1:24">
      <c r="A48" s="86" t="s">
        <v>1</v>
      </c>
      <c r="B48" s="9" t="s">
        <v>785</v>
      </c>
      <c r="C48" s="118" t="s">
        <v>786</v>
      </c>
      <c r="D48" s="9" t="s">
        <v>787</v>
      </c>
      <c r="E48" s="9" t="s">
        <v>788</v>
      </c>
      <c r="F48" s="117" t="s">
        <v>789</v>
      </c>
      <c r="G48" s="9" t="s">
        <v>790</v>
      </c>
      <c r="H48" s="38" t="s">
        <v>791</v>
      </c>
      <c r="I48" s="38" t="s">
        <v>792</v>
      </c>
    </row>
    <row r="49" spans="1:9">
      <c r="A49" s="84"/>
      <c r="B49" s="99">
        <v>20</v>
      </c>
      <c r="C49" s="99">
        <v>10</v>
      </c>
      <c r="D49" s="99">
        <v>5</v>
      </c>
      <c r="E49" s="99">
        <v>5</v>
      </c>
      <c r="F49" s="76">
        <v>3</v>
      </c>
      <c r="G49" s="76">
        <v>3</v>
      </c>
      <c r="H49" s="76">
        <v>3</v>
      </c>
      <c r="I49" s="76">
        <v>3</v>
      </c>
    </row>
    <row r="50" spans="1:9">
      <c r="A50" s="84"/>
      <c r="B50" s="99"/>
      <c r="C50" s="99"/>
      <c r="D50" s="99"/>
      <c r="E50" s="99"/>
      <c r="F50" s="76"/>
      <c r="G50" s="76"/>
      <c r="H50" s="76"/>
      <c r="I50" s="76"/>
    </row>
    <row r="51" spans="1:9">
      <c r="A51" s="84"/>
      <c r="B51" s="99"/>
      <c r="C51" s="99"/>
      <c r="D51" s="99"/>
      <c r="E51" s="99"/>
      <c r="F51" s="76"/>
      <c r="G51" s="76"/>
      <c r="H51" s="76"/>
      <c r="I51" s="76"/>
    </row>
    <row r="52" spans="1:9">
      <c r="A52" s="9" t="s">
        <v>3</v>
      </c>
      <c r="B52" s="9" t="s">
        <v>763</v>
      </c>
      <c r="C52" s="9" t="s">
        <v>764</v>
      </c>
      <c r="D52" s="9" t="s">
        <v>765</v>
      </c>
      <c r="E52" s="9" t="s">
        <v>766</v>
      </c>
      <c r="I52" s="463"/>
    </row>
    <row r="53" spans="1:9">
      <c r="A53" s="9" t="s">
        <v>149</v>
      </c>
      <c r="B53" s="9" t="s">
        <v>767</v>
      </c>
      <c r="C53" s="9" t="s">
        <v>768</v>
      </c>
      <c r="D53" s="9" t="s">
        <v>769</v>
      </c>
      <c r="E53" s="9" t="s">
        <v>770</v>
      </c>
    </row>
    <row r="54" spans="1:9">
      <c r="A54" s="649" t="s">
        <v>304</v>
      </c>
      <c r="B54" s="649" t="s">
        <v>769</v>
      </c>
      <c r="C54" s="649" t="s">
        <v>770</v>
      </c>
      <c r="D54" s="649" t="s">
        <v>771</v>
      </c>
      <c r="E54" s="649" t="s">
        <v>772</v>
      </c>
    </row>
  </sheetData>
  <mergeCells count="3">
    <mergeCell ref="A1:I1"/>
    <mergeCell ref="A2:I2"/>
    <mergeCell ref="A3:I3"/>
  </mergeCells>
  <phoneticPr fontId="3"/>
  <conditionalFormatting sqref="B33:D35 B8:I10 B12:I12 F11:I11">
    <cfRule type="cellIs" dxfId="1" priority="2" stopIfTrue="1" operator="equal">
      <formula>0</formula>
    </cfRule>
  </conditionalFormatting>
  <conditionalFormatting sqref="E33:I3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H53"/>
  <sheetViews>
    <sheetView topLeftCell="A34" zoomScaleNormal="100" zoomScaleSheetLayoutView="70" workbookViewId="0">
      <selection activeCell="A84" sqref="A84"/>
    </sheetView>
  </sheetViews>
  <sheetFormatPr defaultRowHeight="13.5"/>
  <cols>
    <col min="1" max="2" width="8.75" customWidth="1"/>
    <col min="3" max="3" width="7.75" bestFit="1" customWidth="1"/>
    <col min="4" max="4" width="45.625" bestFit="1" customWidth="1"/>
    <col min="5" max="7" width="15.25" customWidth="1"/>
  </cols>
  <sheetData>
    <row r="5" spans="1:8" ht="21">
      <c r="A5" s="746" t="s">
        <v>243</v>
      </c>
      <c r="B5" s="746"/>
      <c r="C5" s="746"/>
      <c r="D5" s="746"/>
      <c r="E5" s="746"/>
      <c r="F5" s="746"/>
      <c r="G5" s="433"/>
      <c r="H5" s="8"/>
    </row>
    <row r="6" spans="1:8" ht="24">
      <c r="A6" s="745"/>
      <c r="B6" s="745"/>
      <c r="C6" s="745"/>
      <c r="D6" s="745"/>
      <c r="E6" s="745"/>
      <c r="F6" s="745"/>
      <c r="G6" s="745"/>
      <c r="H6" s="8"/>
    </row>
    <row r="7" spans="1:8" ht="22.5" customHeight="1">
      <c r="A7" s="7"/>
      <c r="B7" s="7"/>
      <c r="C7" s="7"/>
      <c r="D7" s="7"/>
      <c r="E7" s="7"/>
      <c r="F7" s="80"/>
      <c r="G7" s="80"/>
      <c r="H7" s="7"/>
    </row>
    <row r="8" spans="1:8" ht="24">
      <c r="A8" s="111"/>
      <c r="B8" s="111"/>
      <c r="C8" s="111"/>
      <c r="D8" s="111"/>
      <c r="E8" s="111"/>
      <c r="F8" s="111"/>
    </row>
    <row r="32" ht="17.25" customHeight="1"/>
    <row r="41" spans="2:8" ht="13.9" customHeight="1"/>
    <row r="42" spans="2:8" ht="16.899999999999999" customHeight="1">
      <c r="B42" s="8"/>
      <c r="C42" s="19" t="s">
        <v>83</v>
      </c>
      <c r="D42" s="19" t="s">
        <v>241</v>
      </c>
      <c r="F42" s="123"/>
      <c r="G42" s="123"/>
      <c r="H42" s="8"/>
    </row>
    <row r="43" spans="2:8" ht="17.25" customHeight="1">
      <c r="B43" s="8"/>
      <c r="C43" s="19" t="s">
        <v>84</v>
      </c>
      <c r="D43" s="19" t="s">
        <v>25</v>
      </c>
      <c r="F43" s="123"/>
      <c r="G43" s="123"/>
      <c r="H43" s="8"/>
    </row>
    <row r="44" spans="2:8" ht="17.25" customHeight="1">
      <c r="B44" s="8"/>
      <c r="C44" s="19"/>
      <c r="D44" s="19" t="s">
        <v>240</v>
      </c>
      <c r="F44" s="123"/>
      <c r="G44" s="123"/>
      <c r="H44" s="8"/>
    </row>
    <row r="45" spans="2:8" ht="17.25" customHeight="1">
      <c r="B45" s="8"/>
      <c r="C45" s="19"/>
      <c r="D45" s="123" t="s">
        <v>242</v>
      </c>
      <c r="F45" s="123"/>
      <c r="G45" s="123"/>
      <c r="H45" s="8"/>
    </row>
    <row r="46" spans="2:8" ht="17.25" customHeight="1">
      <c r="B46" s="8"/>
      <c r="C46" s="19" t="s">
        <v>85</v>
      </c>
      <c r="D46" s="19" t="s">
        <v>26</v>
      </c>
      <c r="F46" s="123"/>
      <c r="G46" s="123"/>
      <c r="H46" s="8"/>
    </row>
    <row r="47" spans="2:8" ht="17.25" customHeight="1">
      <c r="B47" s="8"/>
      <c r="C47" s="19" t="s">
        <v>86</v>
      </c>
      <c r="D47" s="19" t="s">
        <v>27</v>
      </c>
      <c r="F47" s="123"/>
      <c r="G47" s="123"/>
      <c r="H47" s="8"/>
    </row>
    <row r="48" spans="2:8" ht="59.25" customHeight="1">
      <c r="D48" s="19"/>
      <c r="E48" s="19"/>
      <c r="F48" s="8"/>
      <c r="G48" s="8"/>
    </row>
    <row r="49" spans="2:7" ht="17.25" hidden="1">
      <c r="D49" s="19"/>
      <c r="E49" s="19"/>
      <c r="F49" s="8"/>
      <c r="G49" s="8"/>
    </row>
    <row r="50" spans="2:7" ht="17.25" hidden="1">
      <c r="D50" s="19"/>
      <c r="E50" s="19"/>
      <c r="F50" s="8"/>
      <c r="G50" s="8"/>
    </row>
    <row r="51" spans="2:7" ht="17.25" hidden="1">
      <c r="D51" s="19"/>
      <c r="E51" s="19"/>
      <c r="F51" s="8"/>
      <c r="G51" s="8"/>
    </row>
    <row r="53" spans="2:7">
      <c r="B53" s="110"/>
      <c r="C53" s="110"/>
      <c r="D53" s="8"/>
      <c r="E53" s="8"/>
      <c r="F53" s="8"/>
      <c r="G53" s="8"/>
    </row>
  </sheetData>
  <mergeCells count="2">
    <mergeCell ref="A6:G6"/>
    <mergeCell ref="A5:F5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verticalDpi="0" r:id="rId1"/>
  <headerFooter alignWithMargins="0"/>
  <rowBreaks count="1" manualBreakCount="1"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2"/>
  <sheetViews>
    <sheetView topLeftCell="A4" zoomScaleNormal="100" zoomScaleSheetLayoutView="70" workbookViewId="0">
      <selection activeCell="A92" sqref="A92"/>
    </sheetView>
  </sheetViews>
  <sheetFormatPr defaultRowHeight="13.5"/>
  <cols>
    <col min="1" max="2" width="8.75" customWidth="1"/>
    <col min="3" max="3" width="3.625" customWidth="1"/>
    <col min="4" max="5" width="17.625" customWidth="1"/>
    <col min="6" max="6" width="18.25" customWidth="1"/>
    <col min="7" max="7" width="17.625" customWidth="1"/>
  </cols>
  <sheetData>
    <row r="1" spans="1:8" ht="17.25" hidden="1">
      <c r="D1" s="19"/>
      <c r="E1" s="19"/>
      <c r="F1" s="296"/>
      <c r="G1" s="296"/>
    </row>
    <row r="2" spans="1:8" ht="17.25" hidden="1">
      <c r="D2" s="19"/>
      <c r="E2" s="19"/>
      <c r="F2" s="296"/>
      <c r="G2" s="296"/>
    </row>
    <row r="3" spans="1:8" ht="17.25" hidden="1">
      <c r="D3" s="19"/>
      <c r="E3" s="19"/>
      <c r="F3" s="296"/>
      <c r="G3" s="296"/>
    </row>
    <row r="4" spans="1:8" s="16" customFormat="1" ht="12.75" customHeight="1">
      <c r="A4" s="752" t="s">
        <v>34</v>
      </c>
      <c r="B4" s="752"/>
      <c r="C4" s="752"/>
      <c r="D4" s="752"/>
      <c r="E4" s="752"/>
      <c r="F4" s="752"/>
      <c r="G4" s="752"/>
    </row>
    <row r="5" spans="1:8" s="16" customFormat="1" ht="12.75" customHeight="1">
      <c r="A5" s="308"/>
      <c r="B5" s="308"/>
      <c r="C5" s="308"/>
      <c r="D5" s="299"/>
      <c r="E5" s="299"/>
      <c r="F5" s="299"/>
      <c r="G5" s="299"/>
    </row>
    <row r="6" spans="1:8" s="16" customFormat="1" ht="12.75" customHeight="1">
      <c r="A6" s="750" t="s">
        <v>28</v>
      </c>
      <c r="B6" s="750"/>
      <c r="C6" s="112"/>
      <c r="D6" s="299" t="s">
        <v>94</v>
      </c>
      <c r="E6" s="299" t="s">
        <v>42</v>
      </c>
      <c r="G6" s="299"/>
    </row>
    <row r="7" spans="1:8" s="16" customFormat="1" ht="12.75" customHeight="1">
      <c r="C7" s="308"/>
      <c r="D7" s="309" t="s">
        <v>223</v>
      </c>
      <c r="E7" s="299" t="s">
        <v>244</v>
      </c>
      <c r="G7" s="299"/>
    </row>
    <row r="8" spans="1:8" s="16" customFormat="1" ht="12.75" customHeight="1">
      <c r="A8" s="112"/>
      <c r="B8" s="112"/>
      <c r="C8" s="112"/>
      <c r="D8" s="299"/>
      <c r="E8" s="299"/>
      <c r="F8" s="299"/>
      <c r="G8" s="299"/>
    </row>
    <row r="9" spans="1:8" s="16" customFormat="1" ht="12.75" customHeight="1">
      <c r="A9" s="750" t="s">
        <v>29</v>
      </c>
      <c r="B9" s="750"/>
      <c r="C9" s="112"/>
      <c r="D9" s="299" t="s">
        <v>93</v>
      </c>
      <c r="E9" s="299"/>
      <c r="F9" s="299"/>
      <c r="G9" s="299"/>
    </row>
    <row r="10" spans="1:8" s="16" customFormat="1" ht="12.75" customHeight="1">
      <c r="C10" s="308"/>
      <c r="D10" s="293" t="s">
        <v>246</v>
      </c>
      <c r="E10" s="299"/>
      <c r="F10" s="299"/>
      <c r="G10" s="299"/>
    </row>
    <row r="11" spans="1:8" s="16" customFormat="1" ht="12.75" customHeight="1">
      <c r="A11" s="112"/>
      <c r="B11" s="112"/>
      <c r="C11" s="112"/>
      <c r="D11" s="293" t="s">
        <v>117</v>
      </c>
      <c r="E11" s="299"/>
      <c r="F11" s="299"/>
      <c r="G11" s="299"/>
    </row>
    <row r="12" spans="1:8" s="16" customFormat="1" ht="12.75" customHeight="1">
      <c r="A12" s="112"/>
      <c r="B12" s="112"/>
      <c r="C12" s="112"/>
      <c r="D12" s="299"/>
      <c r="E12" s="299"/>
      <c r="F12" s="299"/>
      <c r="G12" s="299"/>
    </row>
    <row r="13" spans="1:8" s="16" customFormat="1" ht="12.75" customHeight="1">
      <c r="A13" s="750" t="s">
        <v>30</v>
      </c>
      <c r="B13" s="750"/>
      <c r="C13" s="112"/>
      <c r="D13" s="299" t="s">
        <v>95</v>
      </c>
      <c r="E13" s="299" t="s">
        <v>245</v>
      </c>
      <c r="F13" s="299" t="s">
        <v>245</v>
      </c>
      <c r="G13" s="299"/>
    </row>
    <row r="14" spans="1:8" s="16" customFormat="1" ht="12.75" customHeight="1">
      <c r="C14" s="308"/>
      <c r="D14" s="293" t="s">
        <v>247</v>
      </c>
      <c r="E14" s="41" t="s">
        <v>118</v>
      </c>
      <c r="F14" s="293" t="s">
        <v>249</v>
      </c>
      <c r="G14" s="299"/>
      <c r="H14" s="297"/>
    </row>
    <row r="15" spans="1:8" s="16" customFormat="1" ht="12.75" customHeight="1">
      <c r="A15" s="750"/>
      <c r="B15" s="750"/>
      <c r="C15" s="308"/>
      <c r="D15" s="293" t="s">
        <v>248</v>
      </c>
      <c r="E15" s="41" t="s">
        <v>119</v>
      </c>
      <c r="F15" s="293" t="s">
        <v>137</v>
      </c>
      <c r="G15" s="299"/>
    </row>
    <row r="16" spans="1:8" s="16" customFormat="1" ht="12.75" customHeight="1">
      <c r="A16" s="308"/>
      <c r="B16" s="308"/>
      <c r="C16" s="308"/>
      <c r="D16" s="299"/>
      <c r="E16" s="299"/>
      <c r="F16" s="299"/>
      <c r="G16" s="299"/>
    </row>
    <row r="17" spans="1:7" s="16" customFormat="1">
      <c r="A17" s="112"/>
      <c r="B17" s="112"/>
      <c r="C17" s="112"/>
      <c r="D17" s="299" t="s">
        <v>245</v>
      </c>
      <c r="E17" s="293" t="s">
        <v>120</v>
      </c>
      <c r="F17" s="299"/>
    </row>
    <row r="18" spans="1:7" s="16" customFormat="1">
      <c r="A18" s="112"/>
      <c r="B18" s="112"/>
      <c r="C18" s="112"/>
      <c r="D18" s="444" t="s">
        <v>613</v>
      </c>
      <c r="E18" s="299" t="s">
        <v>138</v>
      </c>
      <c r="F18" s="293"/>
    </row>
    <row r="19" spans="1:7" s="16" customFormat="1">
      <c r="A19" s="112"/>
      <c r="B19" s="112"/>
      <c r="C19" s="112"/>
      <c r="D19" s="444" t="s">
        <v>614</v>
      </c>
      <c r="E19" s="299" t="s">
        <v>139</v>
      </c>
      <c r="F19" s="293"/>
    </row>
    <row r="20" spans="1:7" s="16" customFormat="1" ht="8.1" customHeight="1">
      <c r="A20" s="112"/>
      <c r="B20" s="112"/>
      <c r="C20" s="112"/>
      <c r="D20" s="299"/>
      <c r="E20" s="299"/>
      <c r="F20" s="299"/>
      <c r="G20" s="299"/>
    </row>
    <row r="21" spans="1:7" s="16" customFormat="1" ht="13.5" customHeight="1">
      <c r="A21" s="750" t="s">
        <v>31</v>
      </c>
      <c r="B21" s="750"/>
      <c r="C21" s="112"/>
      <c r="D21" s="299" t="s">
        <v>96</v>
      </c>
      <c r="E21" s="299"/>
      <c r="F21" s="299"/>
      <c r="G21" s="299"/>
    </row>
    <row r="22" spans="1:7" s="16" customFormat="1">
      <c r="C22" s="308"/>
      <c r="D22" s="293" t="s">
        <v>250</v>
      </c>
      <c r="E22" s="299"/>
      <c r="F22" s="299"/>
      <c r="G22" s="299"/>
    </row>
    <row r="23" spans="1:7" s="16" customFormat="1" ht="8.1" customHeight="1">
      <c r="A23" s="112"/>
      <c r="B23" s="112"/>
      <c r="C23" s="112"/>
      <c r="D23" s="299"/>
      <c r="E23" s="299"/>
      <c r="F23" s="299"/>
      <c r="G23" s="299"/>
    </row>
    <row r="24" spans="1:7" s="16" customFormat="1" ht="12" customHeight="1">
      <c r="A24" s="750" t="s">
        <v>32</v>
      </c>
      <c r="B24" s="750"/>
      <c r="C24" s="112"/>
      <c r="D24" s="299" t="s">
        <v>97</v>
      </c>
      <c r="E24" s="299" t="s">
        <v>43</v>
      </c>
      <c r="F24" s="299" t="s">
        <v>98</v>
      </c>
    </row>
    <row r="25" spans="1:7" s="16" customFormat="1">
      <c r="C25" s="308"/>
      <c r="D25" s="293" t="s">
        <v>121</v>
      </c>
      <c r="E25" s="299" t="s">
        <v>136</v>
      </c>
      <c r="F25" s="293" t="s">
        <v>122</v>
      </c>
    </row>
    <row r="26" spans="1:7" s="16" customFormat="1" ht="8.1" customHeight="1">
      <c r="A26" s="112"/>
      <c r="B26" s="112"/>
      <c r="C26" s="112"/>
      <c r="D26" s="112"/>
      <c r="E26" s="112"/>
      <c r="F26" s="112"/>
      <c r="G26" s="112"/>
    </row>
    <row r="27" spans="1:7" s="16" customFormat="1">
      <c r="A27" s="750" t="s">
        <v>33</v>
      </c>
      <c r="B27" s="750"/>
      <c r="C27" s="308"/>
      <c r="D27" s="753" t="s">
        <v>99</v>
      </c>
      <c r="E27" s="753"/>
      <c r="F27" s="112"/>
      <c r="G27" s="112"/>
    </row>
    <row r="28" spans="1:7" s="16" customFormat="1" ht="8.1" customHeight="1">
      <c r="A28" s="750"/>
      <c r="B28" s="750"/>
      <c r="C28" s="308"/>
      <c r="D28" s="112"/>
      <c r="E28" s="112"/>
      <c r="F28" s="112"/>
      <c r="G28" s="112"/>
    </row>
    <row r="29" spans="1:7" s="16" customFormat="1">
      <c r="A29" s="750" t="s">
        <v>35</v>
      </c>
      <c r="B29" s="750"/>
      <c r="C29" s="308"/>
      <c r="D29" s="753" t="s">
        <v>99</v>
      </c>
      <c r="E29" s="753"/>
      <c r="F29" s="112"/>
      <c r="G29" s="112"/>
    </row>
    <row r="30" spans="1:7" s="16" customFormat="1" ht="8.1" customHeight="1">
      <c r="A30" s="112"/>
      <c r="B30" s="112"/>
      <c r="C30" s="112"/>
      <c r="D30" s="112"/>
      <c r="E30" s="112"/>
      <c r="F30" s="112"/>
      <c r="G30" s="112"/>
    </row>
    <row r="31" spans="1:7" s="16" customFormat="1" ht="18.75">
      <c r="A31" s="748" t="s">
        <v>102</v>
      </c>
      <c r="B31" s="748"/>
      <c r="C31" s="748"/>
      <c r="D31" s="748"/>
      <c r="E31" s="748"/>
      <c r="F31" s="748"/>
      <c r="G31" s="748"/>
    </row>
    <row r="32" spans="1:7" s="16" customFormat="1" ht="8.1" customHeight="1">
      <c r="A32" s="112"/>
      <c r="B32" s="112"/>
      <c r="C32" s="112"/>
      <c r="D32" s="112"/>
      <c r="E32" s="112"/>
      <c r="F32" s="112"/>
      <c r="G32" s="112"/>
    </row>
    <row r="33" spans="1:8" s="16" customFormat="1" ht="12.75" customHeight="1">
      <c r="A33" s="750" t="s">
        <v>52</v>
      </c>
      <c r="B33" s="750"/>
      <c r="C33" s="299"/>
      <c r="D33" s="299" t="s">
        <v>100</v>
      </c>
      <c r="E33" s="112"/>
      <c r="F33" s="112"/>
      <c r="G33" s="112"/>
    </row>
    <row r="34" spans="1:8" s="16" customFormat="1" ht="12.75" customHeight="1">
      <c r="A34" s="308"/>
      <c r="B34" s="112"/>
      <c r="C34" s="112"/>
      <c r="D34" s="112"/>
      <c r="E34" s="112"/>
      <c r="F34" s="112"/>
      <c r="G34" s="112"/>
    </row>
    <row r="35" spans="1:8" s="16" customFormat="1" ht="12.75" customHeight="1">
      <c r="A35" s="750" t="s">
        <v>53</v>
      </c>
      <c r="B35" s="750"/>
      <c r="C35" s="295"/>
      <c r="D35" s="310" t="s">
        <v>251</v>
      </c>
      <c r="E35" s="310" t="s">
        <v>252</v>
      </c>
      <c r="F35" s="310" t="s">
        <v>625</v>
      </c>
      <c r="G35" s="310" t="s">
        <v>626</v>
      </c>
    </row>
    <row r="36" spans="1:8" s="16" customFormat="1" ht="12.75" customHeight="1">
      <c r="A36" s="308"/>
      <c r="B36" s="295"/>
      <c r="C36" s="295"/>
      <c r="D36" s="310"/>
      <c r="E36" s="295" t="s">
        <v>253</v>
      </c>
      <c r="F36" s="310" t="s">
        <v>254</v>
      </c>
    </row>
    <row r="37" spans="1:8" s="16" customFormat="1" ht="12.75" customHeight="1">
      <c r="A37" s="112"/>
      <c r="B37" s="112"/>
      <c r="C37" s="112"/>
      <c r="D37" s="112"/>
      <c r="E37" s="112"/>
      <c r="F37" s="112"/>
      <c r="G37" s="112"/>
    </row>
    <row r="38" spans="1:8" s="16" customFormat="1" ht="12.75" customHeight="1">
      <c r="A38" s="750" t="s">
        <v>73</v>
      </c>
      <c r="B38" s="750"/>
      <c r="C38" s="295"/>
      <c r="D38" s="296" t="s">
        <v>255</v>
      </c>
      <c r="E38" s="16" t="s">
        <v>256</v>
      </c>
      <c r="F38" s="296" t="s">
        <v>257</v>
      </c>
      <c r="G38" s="16" t="s">
        <v>634</v>
      </c>
    </row>
    <row r="39" spans="1:8" ht="12.75" customHeight="1">
      <c r="A39" s="112"/>
      <c r="B39" s="295"/>
      <c r="C39" s="295"/>
      <c r="D39" s="296" t="s">
        <v>109</v>
      </c>
      <c r="E39" s="112" t="s">
        <v>258</v>
      </c>
      <c r="F39" s="296" t="s">
        <v>259</v>
      </c>
      <c r="G39" s="296" t="s">
        <v>260</v>
      </c>
      <c r="H39" s="16"/>
    </row>
    <row r="40" spans="1:8" ht="12.75" customHeight="1">
      <c r="A40" s="112"/>
      <c r="B40" s="295"/>
      <c r="C40" s="295"/>
      <c r="D40" s="296" t="s">
        <v>261</v>
      </c>
      <c r="E40" s="112" t="s">
        <v>262</v>
      </c>
      <c r="F40" s="310" t="s">
        <v>627</v>
      </c>
      <c r="G40" s="295" t="s">
        <v>263</v>
      </c>
      <c r="H40" s="16"/>
    </row>
    <row r="41" spans="1:8" ht="12.75" customHeight="1">
      <c r="A41" s="112"/>
      <c r="B41" s="295"/>
      <c r="C41" s="295"/>
      <c r="D41" s="296" t="s">
        <v>264</v>
      </c>
      <c r="E41" s="112" t="s">
        <v>265</v>
      </c>
      <c r="F41" s="310" t="s">
        <v>266</v>
      </c>
      <c r="G41" s="295" t="s">
        <v>267</v>
      </c>
      <c r="H41" s="16"/>
    </row>
    <row r="42" spans="1:8" ht="12.75" customHeight="1">
      <c r="A42" s="112"/>
      <c r="B42" s="112"/>
      <c r="C42" s="112"/>
      <c r="D42" s="293"/>
      <c r="F42" s="112"/>
      <c r="H42" s="16"/>
    </row>
    <row r="43" spans="1:8" ht="12.75" customHeight="1">
      <c r="A43" s="750" t="s">
        <v>74</v>
      </c>
      <c r="B43" s="750"/>
      <c r="C43" s="293"/>
      <c r="D43" t="s">
        <v>629</v>
      </c>
      <c r="F43" s="299"/>
      <c r="G43" s="293"/>
      <c r="H43" s="16"/>
    </row>
    <row r="44" spans="1:8" ht="12.75" customHeight="1">
      <c r="A44" s="308"/>
      <c r="B44" s="112"/>
      <c r="C44" s="112"/>
      <c r="D44" s="112"/>
      <c r="E44" s="112"/>
      <c r="F44" s="112"/>
      <c r="G44" s="112"/>
      <c r="H44" s="297"/>
    </row>
    <row r="45" spans="1:8" ht="12.75" customHeight="1">
      <c r="A45" s="750" t="s">
        <v>59</v>
      </c>
      <c r="B45" s="750"/>
      <c r="D45" s="293" t="s">
        <v>268</v>
      </c>
      <c r="E45" s="112"/>
      <c r="F45" s="112"/>
      <c r="G45" s="112"/>
      <c r="H45" s="16"/>
    </row>
    <row r="46" spans="1:8" ht="12.75" customHeight="1">
      <c r="A46" s="308"/>
      <c r="B46" s="112"/>
      <c r="C46" s="112"/>
      <c r="D46" s="293" t="s">
        <v>269</v>
      </c>
      <c r="E46" s="112"/>
      <c r="F46" s="112"/>
      <c r="G46" s="112"/>
      <c r="H46" s="16"/>
    </row>
    <row r="47" spans="1:8" ht="12.75" customHeight="1">
      <c r="A47" s="308"/>
      <c r="B47" s="112"/>
      <c r="C47" s="112"/>
      <c r="D47" s="293"/>
      <c r="E47" s="112"/>
      <c r="F47" s="112"/>
      <c r="G47" s="112"/>
      <c r="H47" s="16"/>
    </row>
    <row r="48" spans="1:8" ht="12.75" customHeight="1">
      <c r="A48" s="750" t="s">
        <v>54</v>
      </c>
      <c r="B48" s="750"/>
      <c r="D48" s="293" t="s">
        <v>91</v>
      </c>
      <c r="E48" s="293" t="s">
        <v>270</v>
      </c>
      <c r="F48" s="112"/>
      <c r="G48" s="112"/>
      <c r="H48" s="16"/>
    </row>
    <row r="49" spans="1:8" ht="12.75" customHeight="1">
      <c r="A49" s="308"/>
      <c r="B49" s="112"/>
      <c r="C49" s="112"/>
      <c r="D49" s="293" t="s">
        <v>271</v>
      </c>
      <c r="E49" s="293" t="s">
        <v>272</v>
      </c>
      <c r="F49" s="112"/>
      <c r="G49" s="112"/>
      <c r="H49" s="16"/>
    </row>
    <row r="50" spans="1:8" ht="12.75" customHeight="1">
      <c r="A50" s="308"/>
      <c r="B50" s="112"/>
      <c r="C50" s="112"/>
      <c r="D50" s="112"/>
      <c r="E50" s="112"/>
      <c r="F50" s="112"/>
      <c r="G50" s="112"/>
      <c r="H50" s="16"/>
    </row>
    <row r="51" spans="1:8" ht="12.75" customHeight="1">
      <c r="A51" s="750" t="s">
        <v>55</v>
      </c>
      <c r="B51" s="750"/>
      <c r="D51" s="293" t="s">
        <v>273</v>
      </c>
      <c r="E51" s="293" t="s">
        <v>274</v>
      </c>
      <c r="F51" s="293" t="s">
        <v>275</v>
      </c>
      <c r="G51" s="293" t="s">
        <v>110</v>
      </c>
    </row>
    <row r="52" spans="1:8" ht="12.75" customHeight="1">
      <c r="A52" s="308"/>
      <c r="D52" s="293" t="s">
        <v>276</v>
      </c>
      <c r="E52" s="293" t="s">
        <v>277</v>
      </c>
      <c r="F52" s="293" t="s">
        <v>140</v>
      </c>
      <c r="G52" s="293" t="s">
        <v>111</v>
      </c>
    </row>
    <row r="53" spans="1:8" ht="6" customHeight="1">
      <c r="A53" s="308"/>
      <c r="D53" s="293"/>
      <c r="E53" s="293"/>
      <c r="H53" s="16"/>
    </row>
    <row r="54" spans="1:8" ht="12.75" customHeight="1">
      <c r="A54" s="308"/>
      <c r="B54" s="112"/>
      <c r="C54" s="112"/>
      <c r="D54" s="293"/>
      <c r="E54" s="293"/>
      <c r="F54" s="292" t="s">
        <v>278</v>
      </c>
      <c r="G54" s="310" t="s">
        <v>279</v>
      </c>
      <c r="H54" s="16"/>
    </row>
    <row r="55" spans="1:8" ht="12.75" customHeight="1">
      <c r="A55" s="308"/>
      <c r="B55" s="112"/>
      <c r="C55" s="112"/>
      <c r="D55" s="112"/>
      <c r="E55" s="112"/>
      <c r="F55" s="293"/>
      <c r="G55" s="310" t="s">
        <v>280</v>
      </c>
      <c r="H55" s="16"/>
    </row>
    <row r="56" spans="1:8" ht="12.75" customHeight="1">
      <c r="A56" s="750" t="s">
        <v>56</v>
      </c>
      <c r="B56" s="750"/>
      <c r="D56" s="293" t="s">
        <v>91</v>
      </c>
      <c r="E56" s="112"/>
      <c r="F56" s="112"/>
      <c r="G56" s="112"/>
      <c r="H56" s="16"/>
    </row>
    <row r="57" spans="1:8" ht="12.75" customHeight="1">
      <c r="A57" s="308"/>
      <c r="B57" s="112"/>
      <c r="C57" s="112"/>
      <c r="D57" s="293" t="s">
        <v>271</v>
      </c>
      <c r="E57" s="112"/>
      <c r="F57" s="112"/>
      <c r="G57" s="112"/>
      <c r="H57" s="16"/>
    </row>
    <row r="58" spans="1:8" ht="12.75" customHeight="1">
      <c r="A58" s="308"/>
      <c r="B58" s="112"/>
      <c r="C58" s="112"/>
      <c r="D58" s="293"/>
      <c r="E58" s="112"/>
      <c r="F58" s="112"/>
      <c r="G58" s="112"/>
      <c r="H58" s="16"/>
    </row>
    <row r="59" spans="1:8" ht="12.75" customHeight="1">
      <c r="A59" s="750" t="s">
        <v>57</v>
      </c>
      <c r="B59" s="750"/>
      <c r="C59" s="112"/>
      <c r="D59" s="293" t="s">
        <v>308</v>
      </c>
      <c r="E59" s="293" t="s">
        <v>182</v>
      </c>
      <c r="F59" s="112"/>
      <c r="G59" s="112"/>
      <c r="H59" s="16"/>
    </row>
    <row r="60" spans="1:8" ht="12.75" customHeight="1">
      <c r="A60" s="308"/>
      <c r="B60" s="308"/>
      <c r="C60" s="112"/>
      <c r="D60" s="293" t="s">
        <v>112</v>
      </c>
      <c r="E60" s="293" t="s">
        <v>112</v>
      </c>
      <c r="F60" s="112"/>
      <c r="G60" s="112"/>
      <c r="H60" s="16"/>
    </row>
    <row r="61" spans="1:8" ht="12.75" customHeight="1">
      <c r="A61" s="308"/>
      <c r="B61" s="112"/>
      <c r="C61" s="112"/>
      <c r="D61" s="112"/>
      <c r="E61" s="112"/>
      <c r="F61" s="112"/>
      <c r="G61" s="112"/>
      <c r="H61" s="16"/>
    </row>
    <row r="62" spans="1:8" ht="12.75" customHeight="1">
      <c r="A62" s="750" t="s">
        <v>58</v>
      </c>
      <c r="B62" s="750"/>
      <c r="D62" s="293" t="s">
        <v>101</v>
      </c>
      <c r="E62" s="293" t="s">
        <v>281</v>
      </c>
      <c r="F62" s="112"/>
      <c r="G62" s="112"/>
      <c r="H62" s="16"/>
    </row>
    <row r="63" spans="1:8" ht="12.75" customHeight="1">
      <c r="A63" s="112"/>
      <c r="B63" s="112"/>
      <c r="C63" s="112"/>
      <c r="D63" s="293" t="s">
        <v>282</v>
      </c>
      <c r="E63" s="293" t="s">
        <v>283</v>
      </c>
      <c r="F63" s="112"/>
      <c r="G63" s="112"/>
      <c r="H63" s="16"/>
    </row>
    <row r="64" spans="1:8" ht="12.75" customHeight="1">
      <c r="A64" s="112"/>
      <c r="B64" s="112"/>
      <c r="C64" s="112"/>
      <c r="D64" s="293"/>
      <c r="E64" s="293"/>
      <c r="F64" s="112"/>
      <c r="G64" s="112"/>
      <c r="H64" s="16"/>
    </row>
    <row r="65" spans="1:8" ht="12.75" customHeight="1">
      <c r="A65" s="750" t="s">
        <v>90</v>
      </c>
      <c r="B65" s="750"/>
      <c r="D65" s="293" t="s">
        <v>113</v>
      </c>
      <c r="F65" s="112"/>
      <c r="G65" s="112"/>
      <c r="H65" s="16"/>
    </row>
    <row r="66" spans="1:8" ht="12.75" customHeight="1">
      <c r="A66" s="308"/>
      <c r="B66" s="112"/>
      <c r="C66" s="112"/>
      <c r="D66" s="293" t="s">
        <v>114</v>
      </c>
      <c r="F66" s="112"/>
      <c r="G66" s="112"/>
      <c r="H66" s="16"/>
    </row>
    <row r="67" spans="1:8" ht="12.75" customHeight="1">
      <c r="A67" s="308"/>
      <c r="B67" s="112"/>
      <c r="C67" s="112"/>
      <c r="D67" s="293"/>
      <c r="E67" s="112"/>
      <c r="F67" s="112"/>
      <c r="G67" s="112"/>
      <c r="H67" s="16"/>
    </row>
    <row r="68" spans="1:8" ht="12.75" customHeight="1">
      <c r="A68" s="750" t="s">
        <v>60</v>
      </c>
      <c r="B68" s="750"/>
      <c r="C68" s="112"/>
      <c r="D68" s="310" t="s">
        <v>628</v>
      </c>
      <c r="E68" s="112"/>
      <c r="F68" s="112"/>
      <c r="G68" s="112"/>
      <c r="H68" s="16"/>
    </row>
    <row r="69" spans="1:8" ht="12.75" customHeight="1">
      <c r="A69" s="112"/>
      <c r="B69" s="112"/>
      <c r="C69" s="112"/>
      <c r="D69" s="112"/>
      <c r="E69" s="112"/>
      <c r="F69" s="112"/>
      <c r="G69" s="112"/>
      <c r="H69" s="16"/>
    </row>
    <row r="70" spans="1:8" ht="12.75" customHeight="1">
      <c r="A70" s="750" t="s">
        <v>92</v>
      </c>
      <c r="B70" s="750"/>
      <c r="D70" s="293" t="s">
        <v>224</v>
      </c>
      <c r="E70" s="112"/>
      <c r="F70" s="112"/>
      <c r="G70" s="112"/>
    </row>
    <row r="71" spans="1:8" ht="12.75" customHeight="1">
      <c r="A71" s="308"/>
      <c r="B71" s="308"/>
      <c r="D71" s="293" t="s">
        <v>225</v>
      </c>
      <c r="E71" s="112"/>
      <c r="F71" s="112"/>
      <c r="G71" s="112"/>
    </row>
    <row r="72" spans="1:8" ht="12.75" customHeight="1">
      <c r="A72" s="112"/>
      <c r="E72" s="112"/>
      <c r="F72" s="112"/>
      <c r="G72" s="112"/>
    </row>
    <row r="73" spans="1:8" ht="12.75" customHeight="1">
      <c r="A73" s="749" t="s">
        <v>632</v>
      </c>
      <c r="B73" s="749"/>
      <c r="D73" s="459" t="s">
        <v>630</v>
      </c>
      <c r="E73" s="459"/>
      <c r="F73" s="459"/>
      <c r="G73" s="296"/>
    </row>
    <row r="74" spans="1:8" ht="12.75" customHeight="1">
      <c r="A74" s="440"/>
      <c r="B74" s="440"/>
      <c r="G74" s="441"/>
    </row>
    <row r="75" spans="1:8" ht="12.75" customHeight="1">
      <c r="A75" s="749" t="s">
        <v>631</v>
      </c>
      <c r="B75" s="749"/>
      <c r="D75" t="s">
        <v>633</v>
      </c>
      <c r="G75" s="441"/>
    </row>
    <row r="76" spans="1:8" ht="12.75" customHeight="1"/>
    <row r="77" spans="1:8" ht="20.25" customHeight="1">
      <c r="A77" s="747" t="s">
        <v>284</v>
      </c>
      <c r="B77" s="747"/>
      <c r="D77" s="9"/>
      <c r="E77" s="4" t="s">
        <v>285</v>
      </c>
      <c r="F77" s="4" t="s">
        <v>286</v>
      </c>
    </row>
    <row r="78" spans="1:8" ht="20.25" customHeight="1">
      <c r="A78" s="751" t="s">
        <v>635</v>
      </c>
      <c r="B78" s="751"/>
      <c r="D78" s="311" t="s">
        <v>287</v>
      </c>
      <c r="E78" s="97"/>
      <c r="F78" s="97"/>
    </row>
    <row r="79" spans="1:8" ht="20.25" customHeight="1">
      <c r="D79" s="311" t="s">
        <v>288</v>
      </c>
      <c r="E79" s="97"/>
      <c r="F79" s="97"/>
    </row>
    <row r="80" spans="1:8" ht="12.75" customHeight="1"/>
    <row r="81" ht="12.75" customHeight="1"/>
    <row r="82" ht="12.75" customHeight="1"/>
  </sheetData>
  <mergeCells count="30">
    <mergeCell ref="A78:B78"/>
    <mergeCell ref="A4:G4"/>
    <mergeCell ref="A15:B15"/>
    <mergeCell ref="A21:B21"/>
    <mergeCell ref="A24:B24"/>
    <mergeCell ref="A6:B6"/>
    <mergeCell ref="A9:B9"/>
    <mergeCell ref="A13:B13"/>
    <mergeCell ref="A27:B27"/>
    <mergeCell ref="D27:E27"/>
    <mergeCell ref="A28:B28"/>
    <mergeCell ref="A29:B29"/>
    <mergeCell ref="D29:E29"/>
    <mergeCell ref="A62:B62"/>
    <mergeCell ref="A65:B65"/>
    <mergeCell ref="A70:B70"/>
    <mergeCell ref="A77:B77"/>
    <mergeCell ref="A31:G31"/>
    <mergeCell ref="A73:B73"/>
    <mergeCell ref="A33:B33"/>
    <mergeCell ref="A35:B35"/>
    <mergeCell ref="A38:B38"/>
    <mergeCell ref="A68:B68"/>
    <mergeCell ref="A43:B43"/>
    <mergeCell ref="A45:B45"/>
    <mergeCell ref="A48:B48"/>
    <mergeCell ref="A51:B51"/>
    <mergeCell ref="A56:B56"/>
    <mergeCell ref="A59:B59"/>
    <mergeCell ref="A75:B75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84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8"/>
  <sheetViews>
    <sheetView zoomScaleNormal="100" zoomScaleSheetLayoutView="70" workbookViewId="0">
      <selection activeCell="A66" sqref="A66"/>
    </sheetView>
  </sheetViews>
  <sheetFormatPr defaultRowHeight="13.5"/>
  <cols>
    <col min="1" max="1" width="20.125" style="1" customWidth="1"/>
    <col min="2" max="2" width="15.25" style="293" customWidth="1"/>
    <col min="3" max="3" width="14.625" style="293" customWidth="1"/>
    <col min="4" max="4" width="1.375" style="293" customWidth="1"/>
    <col min="5" max="5" width="18.375" style="1" customWidth="1"/>
    <col min="6" max="6" width="15.125" customWidth="1"/>
    <col min="7" max="7" width="14.625" style="293" customWidth="1"/>
  </cols>
  <sheetData>
    <row r="1" spans="1:8" s="26" customFormat="1" ht="49.15" customHeight="1">
      <c r="A1" s="754" t="s">
        <v>585</v>
      </c>
      <c r="B1" s="754"/>
      <c r="C1" s="754"/>
      <c r="D1" s="291"/>
      <c r="E1" s="754" t="s">
        <v>586</v>
      </c>
      <c r="F1" s="754"/>
      <c r="G1" s="754"/>
    </row>
    <row r="3" spans="1:8" ht="42" customHeight="1">
      <c r="A3" s="314" t="s">
        <v>51</v>
      </c>
      <c r="B3" s="316"/>
      <c r="C3" s="317">
        <v>0.3125</v>
      </c>
      <c r="D3" s="288"/>
      <c r="E3" s="314" t="s">
        <v>51</v>
      </c>
      <c r="F3" s="318"/>
      <c r="G3" s="317">
        <v>0.33333333333333331</v>
      </c>
      <c r="H3" s="10"/>
    </row>
    <row r="4" spans="1:8" ht="42" customHeight="1">
      <c r="A4" s="314" t="s">
        <v>48</v>
      </c>
      <c r="B4" s="316" t="s">
        <v>103</v>
      </c>
      <c r="C4" s="317">
        <v>0.3263888888888889</v>
      </c>
      <c r="D4" s="288"/>
      <c r="E4" s="314" t="s">
        <v>48</v>
      </c>
      <c r="F4" s="316" t="s">
        <v>103</v>
      </c>
      <c r="G4" s="317">
        <v>0.35416666666666669</v>
      </c>
    </row>
    <row r="5" spans="1:8" ht="42" customHeight="1">
      <c r="A5" s="314" t="s">
        <v>49</v>
      </c>
      <c r="B5" s="316" t="s">
        <v>103</v>
      </c>
      <c r="C5" s="317">
        <v>0.34027777777777773</v>
      </c>
      <c r="D5" s="288"/>
      <c r="E5" s="314" t="s">
        <v>49</v>
      </c>
      <c r="F5" s="316" t="s">
        <v>103</v>
      </c>
      <c r="G5" s="317">
        <v>0.36805555555555558</v>
      </c>
    </row>
    <row r="6" spans="1:8" ht="42" customHeight="1">
      <c r="A6" s="314" t="s">
        <v>50</v>
      </c>
      <c r="B6" s="316"/>
      <c r="C6" s="317">
        <v>0.3611111111111111</v>
      </c>
      <c r="D6" s="288"/>
      <c r="E6" s="314"/>
      <c r="F6" s="318"/>
      <c r="G6" s="317"/>
    </row>
    <row r="7" spans="1:8" ht="42" customHeight="1">
      <c r="A7" s="314" t="s">
        <v>108</v>
      </c>
      <c r="B7" s="317"/>
      <c r="C7" s="317">
        <v>0.375</v>
      </c>
      <c r="D7" s="288"/>
      <c r="E7" s="314" t="s">
        <v>108</v>
      </c>
      <c r="F7" s="318"/>
      <c r="G7" s="317">
        <v>0.3888888888888889</v>
      </c>
      <c r="H7" s="10"/>
    </row>
    <row r="8" spans="1:8" ht="42" customHeight="1">
      <c r="A8" s="314" t="s">
        <v>36</v>
      </c>
      <c r="B8" s="313" t="s">
        <v>289</v>
      </c>
      <c r="C8" s="319" t="s">
        <v>596</v>
      </c>
      <c r="D8" s="320"/>
      <c r="E8" s="314" t="s">
        <v>606</v>
      </c>
      <c r="F8" s="313" t="s">
        <v>290</v>
      </c>
      <c r="G8" s="315" t="s">
        <v>607</v>
      </c>
      <c r="H8" s="10"/>
    </row>
    <row r="9" spans="1:8" ht="42" customHeight="1">
      <c r="A9" s="314" t="s">
        <v>37</v>
      </c>
      <c r="B9" s="313" t="s">
        <v>289</v>
      </c>
      <c r="C9" s="321" t="s">
        <v>597</v>
      </c>
      <c r="D9" s="322"/>
      <c r="E9" s="314" t="s">
        <v>608</v>
      </c>
      <c r="F9" s="316" t="s">
        <v>291</v>
      </c>
      <c r="G9" s="315" t="s">
        <v>609</v>
      </c>
    </row>
    <row r="10" spans="1:8" ht="42" customHeight="1">
      <c r="A10" s="314" t="s">
        <v>623</v>
      </c>
      <c r="B10" s="316" t="s">
        <v>292</v>
      </c>
      <c r="C10" s="316" t="s">
        <v>598</v>
      </c>
      <c r="D10" s="298"/>
      <c r="E10" s="314" t="s">
        <v>610</v>
      </c>
      <c r="F10" s="313" t="s">
        <v>293</v>
      </c>
      <c r="G10" s="315" t="s">
        <v>611</v>
      </c>
    </row>
    <row r="11" spans="1:8" ht="42" customHeight="1">
      <c r="A11" s="314" t="s">
        <v>232</v>
      </c>
      <c r="B11" s="316" t="s">
        <v>292</v>
      </c>
      <c r="C11" s="316" t="s">
        <v>599</v>
      </c>
      <c r="D11" s="298"/>
      <c r="E11" s="314" t="s">
        <v>615</v>
      </c>
      <c r="F11" s="316" t="s">
        <v>294</v>
      </c>
      <c r="G11" s="315" t="s">
        <v>616</v>
      </c>
    </row>
    <row r="12" spans="1:8" ht="42" customHeight="1">
      <c r="A12" s="314" t="s">
        <v>142</v>
      </c>
      <c r="B12" s="315" t="s">
        <v>295</v>
      </c>
      <c r="C12" s="319" t="s">
        <v>600</v>
      </c>
      <c r="D12" s="320"/>
      <c r="E12" s="756" t="s">
        <v>299</v>
      </c>
      <c r="F12" s="757"/>
      <c r="G12" s="758"/>
    </row>
    <row r="13" spans="1:8" ht="42" customHeight="1">
      <c r="A13" s="314" t="s">
        <v>143</v>
      </c>
      <c r="B13" s="315" t="s">
        <v>295</v>
      </c>
      <c r="C13" s="319" t="s">
        <v>601</v>
      </c>
      <c r="D13" s="320"/>
      <c r="E13" s="314" t="s">
        <v>24</v>
      </c>
      <c r="F13" s="315" t="s">
        <v>296</v>
      </c>
      <c r="G13" s="316" t="s">
        <v>617</v>
      </c>
    </row>
    <row r="14" spans="1:8" ht="42" customHeight="1">
      <c r="A14" s="458" t="s">
        <v>602</v>
      </c>
      <c r="B14" s="315" t="s">
        <v>297</v>
      </c>
      <c r="C14" s="319" t="s">
        <v>603</v>
      </c>
      <c r="D14" s="320"/>
      <c r="E14" s="314" t="s">
        <v>23</v>
      </c>
      <c r="F14" s="315" t="s">
        <v>292</v>
      </c>
      <c r="G14" s="316" t="s">
        <v>617</v>
      </c>
    </row>
    <row r="15" spans="1:8" ht="42" customHeight="1">
      <c r="A15" s="756" t="s">
        <v>300</v>
      </c>
      <c r="B15" s="759"/>
      <c r="C15" s="760"/>
      <c r="D15" s="323"/>
      <c r="E15" s="314" t="s">
        <v>105</v>
      </c>
      <c r="F15" s="313" t="s">
        <v>292</v>
      </c>
      <c r="G15" s="316" t="s">
        <v>618</v>
      </c>
    </row>
    <row r="16" spans="1:8" ht="42" customHeight="1">
      <c r="A16" s="314" t="s">
        <v>144</v>
      </c>
      <c r="B16" s="315" t="s">
        <v>296</v>
      </c>
      <c r="C16" s="324" t="s">
        <v>604</v>
      </c>
      <c r="D16" s="325"/>
      <c r="E16" s="314" t="s">
        <v>106</v>
      </c>
      <c r="F16" s="313" t="s">
        <v>292</v>
      </c>
      <c r="G16" s="316" t="s">
        <v>619</v>
      </c>
    </row>
    <row r="17" spans="1:7" ht="42" customHeight="1">
      <c r="A17" s="314" t="s">
        <v>145</v>
      </c>
      <c r="B17" s="315" t="s">
        <v>292</v>
      </c>
      <c r="C17" s="324" t="s">
        <v>605</v>
      </c>
      <c r="D17" s="325"/>
      <c r="E17" s="314" t="s">
        <v>107</v>
      </c>
      <c r="F17" s="313" t="s">
        <v>292</v>
      </c>
      <c r="G17" s="316" t="s">
        <v>620</v>
      </c>
    </row>
    <row r="18" spans="1:7" ht="42" customHeight="1">
      <c r="A18" s="314" t="s">
        <v>141</v>
      </c>
      <c r="B18" s="764" t="s">
        <v>621</v>
      </c>
      <c r="C18" s="766" t="s">
        <v>622</v>
      </c>
      <c r="D18" s="312"/>
      <c r="E18" s="761" t="s">
        <v>301</v>
      </c>
      <c r="F18" s="762"/>
      <c r="G18" s="763"/>
    </row>
    <row r="19" spans="1:7" ht="42" customHeight="1">
      <c r="A19" s="314" t="s">
        <v>624</v>
      </c>
      <c r="B19" s="765"/>
      <c r="C19" s="767"/>
      <c r="D19" s="312"/>
      <c r="E19" s="761" t="s">
        <v>302</v>
      </c>
      <c r="F19" s="762"/>
      <c r="G19" s="763"/>
    </row>
    <row r="20" spans="1:7" ht="42" customHeight="1">
      <c r="A20" s="142"/>
      <c r="B20" s="294"/>
      <c r="C20" s="312"/>
      <c r="D20" s="312"/>
    </row>
    <row r="21" spans="1:7" ht="42" customHeight="1">
      <c r="A21" s="755" t="s">
        <v>298</v>
      </c>
      <c r="B21" s="755"/>
      <c r="C21" s="755"/>
      <c r="D21" s="755"/>
      <c r="E21" s="755"/>
      <c r="F21" s="755"/>
      <c r="G21" s="755"/>
    </row>
    <row r="22" spans="1:7" ht="14.25" customHeight="1">
      <c r="A22" s="290"/>
    </row>
    <row r="23" spans="1:7" ht="33" customHeight="1"/>
    <row r="24" spans="1:7" ht="13.5" customHeight="1"/>
    <row r="27" spans="1:7" ht="13.5" customHeight="1">
      <c r="A27" s="110"/>
    </row>
    <row r="29" spans="1:7" s="296" customFormat="1" ht="22.5" customHeight="1">
      <c r="A29" s="1"/>
      <c r="B29" s="293"/>
      <c r="C29" s="293"/>
      <c r="D29" s="293"/>
      <c r="E29" s="1"/>
      <c r="F29"/>
      <c r="G29" s="293"/>
    </row>
    <row r="30" spans="1:7" ht="22.5" customHeight="1"/>
    <row r="34" spans="1:7" ht="22.5" customHeight="1">
      <c r="G34"/>
    </row>
    <row r="35" spans="1:7" ht="22.5" customHeight="1">
      <c r="G35"/>
    </row>
    <row r="36" spans="1:7" ht="22.5" customHeight="1">
      <c r="G36"/>
    </row>
    <row r="37" spans="1:7" ht="14.25" customHeight="1">
      <c r="G37"/>
    </row>
    <row r="38" spans="1:7">
      <c r="A38" s="110"/>
      <c r="E38" s="110"/>
      <c r="G38"/>
    </row>
  </sheetData>
  <mergeCells count="9">
    <mergeCell ref="A1:C1"/>
    <mergeCell ref="E1:G1"/>
    <mergeCell ref="A21:G21"/>
    <mergeCell ref="E12:G12"/>
    <mergeCell ref="A15:C15"/>
    <mergeCell ref="E19:G19"/>
    <mergeCell ref="E18:G18"/>
    <mergeCell ref="B18:B19"/>
    <mergeCell ref="C18:C19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1"/>
  <sheetViews>
    <sheetView tabSelected="1" zoomScaleNormal="100" zoomScaleSheetLayoutView="100" workbookViewId="0">
      <selection activeCell="A81" sqref="A81"/>
    </sheetView>
  </sheetViews>
  <sheetFormatPr defaultRowHeight="13.5"/>
  <cols>
    <col min="1" max="9" width="10.625" customWidth="1"/>
    <col min="11" max="12" width="9" style="71"/>
  </cols>
  <sheetData>
    <row r="1" spans="1:19" ht="17.25">
      <c r="A1" s="754" t="s">
        <v>809</v>
      </c>
      <c r="B1" s="747"/>
      <c r="C1" s="747"/>
      <c r="D1" s="747"/>
      <c r="E1" s="747"/>
      <c r="F1" s="747"/>
      <c r="G1" s="747"/>
      <c r="H1" s="747"/>
      <c r="I1" s="747"/>
      <c r="J1" t="s">
        <v>47</v>
      </c>
    </row>
    <row r="2" spans="1:19">
      <c r="A2" s="768" t="s">
        <v>808</v>
      </c>
      <c r="B2" s="768"/>
      <c r="C2" s="768"/>
      <c r="D2" s="768"/>
      <c r="E2" s="768"/>
      <c r="F2" s="768"/>
      <c r="G2" s="768"/>
      <c r="H2" s="768"/>
      <c r="I2" s="768"/>
      <c r="J2" t="s">
        <v>47</v>
      </c>
    </row>
    <row r="3" spans="1:19">
      <c r="A3" s="768" t="s">
        <v>241</v>
      </c>
      <c r="B3" s="768"/>
      <c r="C3" s="768"/>
      <c r="D3" s="768"/>
      <c r="E3" s="768"/>
      <c r="F3" s="768"/>
      <c r="G3" s="768"/>
      <c r="H3" s="768"/>
      <c r="I3" s="768"/>
      <c r="J3" t="s">
        <v>47</v>
      </c>
    </row>
    <row r="4" spans="1:19">
      <c r="A4" s="13" t="s">
        <v>10</v>
      </c>
      <c r="J4" t="s">
        <v>47</v>
      </c>
    </row>
    <row r="5" spans="1:19" ht="11.25" customHeight="1">
      <c r="A5" s="10"/>
      <c r="J5" t="s">
        <v>47</v>
      </c>
    </row>
    <row r="6" spans="1:19">
      <c r="A6" s="14" t="s">
        <v>8</v>
      </c>
      <c r="J6" t="s">
        <v>47</v>
      </c>
    </row>
    <row r="7" spans="1:19" s="75" customFormat="1">
      <c r="A7" s="85" t="s">
        <v>4</v>
      </c>
      <c r="B7" s="289" t="s">
        <v>61</v>
      </c>
      <c r="C7" s="289" t="s">
        <v>11</v>
      </c>
      <c r="D7" s="289" t="s">
        <v>12</v>
      </c>
      <c r="E7" s="128" t="s">
        <v>13</v>
      </c>
      <c r="F7" s="128" t="s">
        <v>13</v>
      </c>
      <c r="G7" s="99"/>
      <c r="H7" s="99"/>
      <c r="I7" s="99"/>
      <c r="J7" s="35" t="s">
        <v>63</v>
      </c>
      <c r="K7" s="71"/>
      <c r="L7" s="71"/>
    </row>
    <row r="8" spans="1:19" s="75" customFormat="1">
      <c r="A8" s="86" t="s">
        <v>0</v>
      </c>
      <c r="B8" s="9" t="s">
        <v>811</v>
      </c>
      <c r="C8" s="9" t="s">
        <v>738</v>
      </c>
      <c r="D8" s="9" t="s">
        <v>699</v>
      </c>
      <c r="E8" s="9" t="s">
        <v>812</v>
      </c>
      <c r="F8" s="38" t="s">
        <v>726</v>
      </c>
      <c r="G8" s="99"/>
      <c r="H8" s="99"/>
      <c r="I8" s="63"/>
      <c r="J8" s="75" t="s">
        <v>64</v>
      </c>
      <c r="K8" s="71"/>
      <c r="L8" s="71"/>
    </row>
    <row r="9" spans="1:19" s="75" customFormat="1" ht="14.25">
      <c r="A9" s="86" t="s">
        <v>1</v>
      </c>
      <c r="B9" s="128" t="s">
        <v>645</v>
      </c>
      <c r="C9" s="9" t="s">
        <v>727</v>
      </c>
      <c r="D9" s="9" t="s">
        <v>661</v>
      </c>
      <c r="E9" s="128" t="s">
        <v>682</v>
      </c>
      <c r="F9" s="128" t="s">
        <v>727</v>
      </c>
      <c r="G9" s="99"/>
      <c r="H9" s="480"/>
      <c r="I9" s="480"/>
      <c r="J9" s="75" t="s">
        <v>65</v>
      </c>
      <c r="K9" s="72"/>
      <c r="L9" s="72"/>
      <c r="M9" s="22"/>
      <c r="N9" s="54"/>
      <c r="O9" s="24"/>
      <c r="P9" s="34"/>
      <c r="Q9" s="27"/>
      <c r="R9" s="24"/>
      <c r="S9" s="34"/>
    </row>
    <row r="10" spans="1:19" s="89" customFormat="1" ht="14.25">
      <c r="A10" s="158" t="s">
        <v>9</v>
      </c>
      <c r="B10" s="59" t="s">
        <v>724</v>
      </c>
      <c r="C10" s="59" t="s">
        <v>711</v>
      </c>
      <c r="D10" s="59" t="s">
        <v>711</v>
      </c>
      <c r="E10" s="59" t="s">
        <v>711</v>
      </c>
      <c r="F10" s="59" t="s">
        <v>717</v>
      </c>
      <c r="G10" s="156"/>
      <c r="H10" s="156"/>
      <c r="I10" s="156"/>
      <c r="J10" s="75" t="s">
        <v>66</v>
      </c>
      <c r="K10" s="72"/>
      <c r="L10" s="72"/>
      <c r="M10" s="22"/>
      <c r="N10" s="54"/>
      <c r="O10" s="24"/>
      <c r="P10" s="34"/>
      <c r="Q10" s="27"/>
      <c r="R10" s="24"/>
      <c r="S10" s="34"/>
    </row>
    <row r="11" spans="1:19" s="75" customFormat="1" ht="14.25">
      <c r="A11" s="85" t="s">
        <v>4</v>
      </c>
      <c r="B11" s="128" t="s">
        <v>15</v>
      </c>
      <c r="C11" s="128" t="s">
        <v>15</v>
      </c>
      <c r="D11" s="128" t="s">
        <v>15</v>
      </c>
      <c r="E11" s="128" t="s">
        <v>15</v>
      </c>
      <c r="F11" s="155"/>
      <c r="G11" s="155"/>
      <c r="H11" s="155"/>
      <c r="I11" s="155"/>
      <c r="J11" s="75" t="s">
        <v>67</v>
      </c>
      <c r="K11" s="72"/>
      <c r="L11" s="72"/>
      <c r="M11" s="22"/>
      <c r="N11" s="54"/>
      <c r="O11" s="22"/>
      <c r="P11" s="34"/>
      <c r="Q11" s="27"/>
      <c r="R11" s="24"/>
      <c r="S11" s="34"/>
    </row>
    <row r="12" spans="1:19" s="75" customFormat="1" ht="14.25">
      <c r="A12" s="86" t="s">
        <v>0</v>
      </c>
      <c r="B12" s="501" t="s">
        <v>728</v>
      </c>
      <c r="C12" s="501" t="s">
        <v>813</v>
      </c>
      <c r="D12" s="501" t="s">
        <v>730</v>
      </c>
      <c r="E12" s="501" t="s">
        <v>814</v>
      </c>
      <c r="F12" s="155"/>
      <c r="G12" s="155"/>
      <c r="H12" s="155"/>
      <c r="I12" s="155"/>
      <c r="K12" s="72"/>
      <c r="L12" s="72"/>
      <c r="M12" s="22"/>
      <c r="N12" s="54"/>
      <c r="O12" s="22"/>
      <c r="P12" s="34"/>
      <c r="Q12" s="27"/>
      <c r="R12" s="24"/>
      <c r="S12" s="34"/>
    </row>
    <row r="13" spans="1:19" s="83" customFormat="1" ht="15" customHeight="1">
      <c r="A13" s="86" t="s">
        <v>1</v>
      </c>
      <c r="B13" s="801" t="s">
        <v>661</v>
      </c>
      <c r="C13" s="801" t="s">
        <v>642</v>
      </c>
      <c r="D13" s="801" t="s">
        <v>652</v>
      </c>
      <c r="E13" s="801" t="s">
        <v>670</v>
      </c>
      <c r="F13" s="84"/>
      <c r="J13" s="83" t="s">
        <v>47</v>
      </c>
      <c r="K13" s="84"/>
      <c r="L13" s="84"/>
      <c r="M13" s="84"/>
      <c r="N13" s="84"/>
      <c r="O13" s="84"/>
    </row>
    <row r="14" spans="1:19" s="75" customFormat="1">
      <c r="A14" s="158" t="s">
        <v>9</v>
      </c>
      <c r="B14" s="186" t="s">
        <v>711</v>
      </c>
      <c r="C14" s="186" t="s">
        <v>711</v>
      </c>
      <c r="D14" s="186" t="s">
        <v>711</v>
      </c>
      <c r="E14" s="621" t="s">
        <v>717</v>
      </c>
      <c r="F14" s="479"/>
      <c r="J14" s="75" t="s">
        <v>47</v>
      </c>
      <c r="K14" s="71"/>
      <c r="L14" s="71"/>
    </row>
    <row r="15" spans="1:19" s="75" customFormat="1">
      <c r="A15" s="96"/>
      <c r="B15" s="78"/>
      <c r="C15" s="479"/>
      <c r="D15" s="479"/>
      <c r="E15" s="479"/>
      <c r="F15" s="479"/>
      <c r="K15" s="71"/>
      <c r="L15" s="71"/>
    </row>
    <row r="16" spans="1:19" s="75" customFormat="1">
      <c r="A16" s="90" t="s">
        <v>18</v>
      </c>
      <c r="J16" s="75" t="s">
        <v>68</v>
      </c>
      <c r="K16" s="71"/>
      <c r="L16" s="71"/>
    </row>
    <row r="17" spans="1:18" s="75" customFormat="1">
      <c r="A17" s="86" t="s">
        <v>4</v>
      </c>
      <c r="B17" s="88" t="s">
        <v>61</v>
      </c>
      <c r="C17" s="88" t="s">
        <v>11</v>
      </c>
      <c r="D17" s="88" t="s">
        <v>12</v>
      </c>
      <c r="E17" s="128" t="s">
        <v>12</v>
      </c>
      <c r="F17" s="62" t="s">
        <v>14</v>
      </c>
      <c r="G17" s="9" t="s">
        <v>14</v>
      </c>
      <c r="H17" s="9" t="s">
        <v>14</v>
      </c>
      <c r="I17" s="9" t="s">
        <v>14</v>
      </c>
      <c r="J17" s="75" t="s">
        <v>63</v>
      </c>
      <c r="K17" s="71"/>
      <c r="L17" s="71"/>
    </row>
    <row r="18" spans="1:18" s="75" customFormat="1">
      <c r="A18" s="86" t="s">
        <v>0</v>
      </c>
      <c r="B18" s="9" t="s">
        <v>740</v>
      </c>
      <c r="C18" s="9" t="s">
        <v>741</v>
      </c>
      <c r="D18" s="128" t="s">
        <v>742</v>
      </c>
      <c r="E18" s="9" t="s">
        <v>815</v>
      </c>
      <c r="F18" s="117" t="s">
        <v>816</v>
      </c>
      <c r="G18" s="9" t="s">
        <v>817</v>
      </c>
      <c r="H18" s="9" t="s">
        <v>746</v>
      </c>
      <c r="I18" s="9" t="s">
        <v>748</v>
      </c>
      <c r="J18" s="75" t="s">
        <v>69</v>
      </c>
      <c r="K18" s="71"/>
      <c r="L18" s="71"/>
    </row>
    <row r="19" spans="1:18" s="75" customFormat="1">
      <c r="A19" s="86" t="s">
        <v>1</v>
      </c>
      <c r="B19" s="9" t="s">
        <v>645</v>
      </c>
      <c r="C19" s="9" t="s">
        <v>645</v>
      </c>
      <c r="D19" s="9" t="s">
        <v>645</v>
      </c>
      <c r="E19" s="9" t="s">
        <v>645</v>
      </c>
      <c r="F19" s="117" t="s">
        <v>651</v>
      </c>
      <c r="G19" s="117" t="s">
        <v>651</v>
      </c>
      <c r="H19" s="117" t="s">
        <v>747</v>
      </c>
      <c r="I19" s="9" t="s">
        <v>651</v>
      </c>
      <c r="J19" s="75" t="s">
        <v>70</v>
      </c>
      <c r="K19" s="71"/>
      <c r="L19" s="71"/>
    </row>
    <row r="20" spans="1:18" s="83" customFormat="1" ht="15" customHeight="1">
      <c r="J20" s="83" t="s">
        <v>47</v>
      </c>
    </row>
    <row r="21" spans="1:18" s="83" customFormat="1" ht="15" customHeight="1">
      <c r="A21" s="90" t="s">
        <v>77</v>
      </c>
      <c r="B21" s="89"/>
      <c r="C21" s="89"/>
      <c r="D21" s="89"/>
      <c r="E21" s="89"/>
      <c r="F21" s="89"/>
      <c r="G21" s="89"/>
      <c r="H21" s="89"/>
      <c r="I21" s="89"/>
    </row>
    <row r="22" spans="1:18" s="83" customFormat="1" ht="15" customHeight="1">
      <c r="A22" s="86" t="s">
        <v>4</v>
      </c>
      <c r="B22" s="88" t="s">
        <v>61</v>
      </c>
      <c r="C22" s="158" t="s">
        <v>11</v>
      </c>
      <c r="D22" s="88" t="s">
        <v>12</v>
      </c>
      <c r="E22" s="88" t="s">
        <v>13</v>
      </c>
      <c r="F22" s="87" t="s">
        <v>14</v>
      </c>
      <c r="G22" s="88" t="s">
        <v>15</v>
      </c>
      <c r="H22" s="128" t="s">
        <v>16</v>
      </c>
      <c r="I22" s="128" t="s">
        <v>17</v>
      </c>
    </row>
    <row r="23" spans="1:18" s="83" customFormat="1" ht="15" customHeight="1">
      <c r="A23" s="86" t="s">
        <v>1</v>
      </c>
      <c r="B23" s="9" t="s">
        <v>645</v>
      </c>
      <c r="C23" s="118" t="s">
        <v>781</v>
      </c>
      <c r="D23" s="38" t="s">
        <v>778</v>
      </c>
      <c r="E23" s="9" t="s">
        <v>780</v>
      </c>
      <c r="F23" s="117" t="s">
        <v>782</v>
      </c>
      <c r="G23" s="38" t="s">
        <v>775</v>
      </c>
      <c r="H23" s="9" t="s">
        <v>777</v>
      </c>
      <c r="I23" s="9" t="s">
        <v>779</v>
      </c>
    </row>
    <row r="24" spans="1:18" s="83" customFormat="1" ht="15" customHeight="1">
      <c r="A24" s="95"/>
      <c r="B24" s="96"/>
      <c r="C24" s="96"/>
      <c r="D24" s="96"/>
      <c r="E24" s="96"/>
      <c r="F24" s="96"/>
      <c r="G24" s="96"/>
      <c r="H24" s="96"/>
      <c r="I24" s="96"/>
    </row>
    <row r="25" spans="1:18" s="75" customFormat="1">
      <c r="A25" s="90" t="s">
        <v>19</v>
      </c>
      <c r="B25" s="89"/>
      <c r="C25" s="89"/>
      <c r="D25" s="89"/>
      <c r="E25" s="89"/>
      <c r="F25" s="89"/>
      <c r="G25" s="89"/>
      <c r="H25" s="89"/>
      <c r="I25" s="89"/>
      <c r="K25" s="71"/>
      <c r="L25" s="71"/>
    </row>
    <row r="26" spans="1:18" s="75" customFormat="1">
      <c r="A26" s="86" t="s">
        <v>4</v>
      </c>
      <c r="B26" s="88" t="s">
        <v>61</v>
      </c>
      <c r="C26" s="158" t="s">
        <v>11</v>
      </c>
      <c r="D26" s="88" t="s">
        <v>12</v>
      </c>
      <c r="E26" s="128" t="s">
        <v>12</v>
      </c>
      <c r="F26" s="62" t="s">
        <v>14</v>
      </c>
      <c r="G26" s="9" t="s">
        <v>14</v>
      </c>
      <c r="H26" s="9" t="s">
        <v>14</v>
      </c>
      <c r="I26" s="9" t="s">
        <v>14</v>
      </c>
      <c r="J26" s="75" t="s">
        <v>63</v>
      </c>
      <c r="K26" s="71"/>
      <c r="L26" s="71"/>
      <c r="M26" s="89"/>
      <c r="N26" s="89"/>
      <c r="O26" s="89"/>
      <c r="P26" s="89"/>
      <c r="Q26" s="89"/>
      <c r="R26" s="89"/>
    </row>
    <row r="27" spans="1:18" s="75" customFormat="1">
      <c r="A27" s="86" t="s">
        <v>1</v>
      </c>
      <c r="B27" s="9" t="s">
        <v>799</v>
      </c>
      <c r="C27" s="118" t="s">
        <v>790</v>
      </c>
      <c r="D27" s="9" t="s">
        <v>800</v>
      </c>
      <c r="E27" s="9" t="s">
        <v>801</v>
      </c>
      <c r="F27" s="117" t="s">
        <v>802</v>
      </c>
      <c r="G27" s="9" t="s">
        <v>791</v>
      </c>
      <c r="H27" s="128" t="s">
        <v>792</v>
      </c>
      <c r="I27" s="128" t="s">
        <v>788</v>
      </c>
      <c r="K27" s="71"/>
      <c r="L27" s="71"/>
    </row>
    <row r="28" spans="1:18" s="75" customFormat="1">
      <c r="A28" s="95"/>
      <c r="B28" s="99"/>
      <c r="C28" s="99"/>
      <c r="D28" s="99"/>
      <c r="E28" s="99"/>
      <c r="F28" s="99"/>
      <c r="G28" s="99"/>
      <c r="H28" s="63"/>
      <c r="I28" s="63"/>
      <c r="K28" s="71"/>
      <c r="L28" s="71"/>
    </row>
    <row r="29" spans="1:18" s="83" customFormat="1" ht="15" customHeight="1">
      <c r="J29" s="83" t="s">
        <v>47</v>
      </c>
    </row>
    <row r="30" spans="1:18" s="75" customFormat="1">
      <c r="A30" s="91" t="s">
        <v>20</v>
      </c>
      <c r="J30" s="75" t="s">
        <v>71</v>
      </c>
      <c r="K30" s="71"/>
      <c r="L30" s="71"/>
    </row>
    <row r="31" spans="1:18" s="75" customFormat="1" ht="11.25" customHeight="1">
      <c r="J31" s="75" t="s">
        <v>47</v>
      </c>
      <c r="K31" s="71"/>
      <c r="L31" s="71"/>
    </row>
    <row r="32" spans="1:18" s="75" customFormat="1">
      <c r="A32" s="92" t="s">
        <v>8</v>
      </c>
      <c r="J32" s="75" t="s">
        <v>68</v>
      </c>
      <c r="K32" s="71"/>
      <c r="L32" s="71"/>
    </row>
    <row r="33" spans="1:19" s="75" customFormat="1">
      <c r="A33" s="86" t="s">
        <v>4</v>
      </c>
      <c r="B33" s="88" t="s">
        <v>61</v>
      </c>
      <c r="C33" s="118" t="s">
        <v>11</v>
      </c>
      <c r="D33" s="88" t="s">
        <v>12</v>
      </c>
      <c r="E33" s="128" t="s">
        <v>12</v>
      </c>
      <c r="F33" s="62" t="s">
        <v>14</v>
      </c>
      <c r="G33" s="9" t="s">
        <v>14</v>
      </c>
      <c r="H33" s="9" t="s">
        <v>14</v>
      </c>
      <c r="I33" s="9" t="s">
        <v>14</v>
      </c>
      <c r="J33" s="75" t="s">
        <v>63</v>
      </c>
      <c r="K33" s="71"/>
      <c r="L33" s="71"/>
    </row>
    <row r="34" spans="1:19" s="75" customFormat="1" ht="14.25">
      <c r="A34" s="86" t="s">
        <v>0</v>
      </c>
      <c r="B34" s="128" t="s">
        <v>818</v>
      </c>
      <c r="C34" s="802" t="s">
        <v>708</v>
      </c>
      <c r="D34" s="9" t="s">
        <v>710</v>
      </c>
      <c r="E34" s="9" t="s">
        <v>819</v>
      </c>
      <c r="F34" s="803" t="s">
        <v>714</v>
      </c>
      <c r="G34" s="9" t="s">
        <v>716</v>
      </c>
      <c r="H34" s="9" t="s">
        <v>718</v>
      </c>
      <c r="I34" s="128" t="s">
        <v>720</v>
      </c>
      <c r="J34" s="75" t="s">
        <v>72</v>
      </c>
      <c r="K34" s="72"/>
      <c r="L34" s="72"/>
      <c r="M34" s="22"/>
      <c r="N34" s="54"/>
      <c r="O34" s="24"/>
      <c r="P34" s="27"/>
      <c r="Q34" s="27"/>
      <c r="R34" s="24"/>
      <c r="S34" s="24"/>
    </row>
    <row r="35" spans="1:19" s="75" customFormat="1" ht="14.25">
      <c r="A35" s="86" t="s">
        <v>1</v>
      </c>
      <c r="B35" s="128" t="s">
        <v>645</v>
      </c>
      <c r="C35" s="118" t="s">
        <v>652</v>
      </c>
      <c r="D35" s="9" t="s">
        <v>645</v>
      </c>
      <c r="E35" s="128" t="s">
        <v>645</v>
      </c>
      <c r="F35" s="119" t="s">
        <v>661</v>
      </c>
      <c r="G35" s="9" t="s">
        <v>651</v>
      </c>
      <c r="H35" s="128" t="s">
        <v>650</v>
      </c>
      <c r="I35" s="128" t="s">
        <v>645</v>
      </c>
      <c r="J35" s="75" t="s">
        <v>65</v>
      </c>
      <c r="K35" s="72"/>
      <c r="L35" s="72"/>
      <c r="M35" s="22"/>
      <c r="N35" s="54"/>
      <c r="O35" s="24"/>
      <c r="P35" s="24"/>
      <c r="Q35" s="27"/>
      <c r="R35" s="24"/>
      <c r="S35" s="24"/>
    </row>
    <row r="36" spans="1:19" s="89" customFormat="1" ht="14.25">
      <c r="A36" s="158" t="s">
        <v>9</v>
      </c>
      <c r="B36" s="59" t="s">
        <v>707</v>
      </c>
      <c r="C36" s="159" t="s">
        <v>709</v>
      </c>
      <c r="D36" s="59" t="s">
        <v>711</v>
      </c>
      <c r="E36" s="59" t="s">
        <v>713</v>
      </c>
      <c r="F36" s="60" t="s">
        <v>715</v>
      </c>
      <c r="G36" s="59" t="s">
        <v>717</v>
      </c>
      <c r="H36" s="59" t="s">
        <v>719</v>
      </c>
      <c r="I36" s="59" t="s">
        <v>717</v>
      </c>
      <c r="J36" s="75" t="s">
        <v>66</v>
      </c>
      <c r="K36" s="72"/>
      <c r="L36" s="72"/>
      <c r="M36" s="22"/>
      <c r="N36" s="54"/>
      <c r="O36" s="24"/>
      <c r="P36" s="27"/>
      <c r="Q36" s="27"/>
      <c r="R36" s="24"/>
      <c r="S36" s="24"/>
    </row>
    <row r="37" spans="1:19" s="89" customFormat="1" ht="14.25">
      <c r="A37" s="96"/>
      <c r="B37" s="156"/>
      <c r="C37" s="156"/>
      <c r="D37" s="156"/>
      <c r="E37" s="155"/>
      <c r="F37" s="155"/>
      <c r="G37" s="155"/>
      <c r="H37" s="155"/>
      <c r="I37" s="155"/>
      <c r="J37" s="75"/>
      <c r="K37" s="72"/>
      <c r="L37" s="72"/>
      <c r="M37" s="22"/>
      <c r="N37" s="54"/>
      <c r="O37" s="24"/>
      <c r="P37" s="27"/>
      <c r="Q37" s="27"/>
      <c r="R37" s="24"/>
      <c r="S37" s="24"/>
    </row>
    <row r="38" spans="1:19" s="75" customFormat="1">
      <c r="A38" s="90" t="s">
        <v>18</v>
      </c>
      <c r="J38" s="75" t="s">
        <v>68</v>
      </c>
      <c r="K38" s="71"/>
      <c r="L38" s="71"/>
    </row>
    <row r="39" spans="1:19" s="75" customFormat="1">
      <c r="A39" s="86" t="s">
        <v>4</v>
      </c>
      <c r="B39" s="88" t="s">
        <v>61</v>
      </c>
      <c r="C39" s="88" t="s">
        <v>11</v>
      </c>
      <c r="D39" s="158" t="s">
        <v>12</v>
      </c>
      <c r="E39" s="128" t="s">
        <v>12</v>
      </c>
      <c r="F39" s="62" t="s">
        <v>14</v>
      </c>
      <c r="G39" s="9" t="s">
        <v>14</v>
      </c>
      <c r="H39" s="9" t="s">
        <v>14</v>
      </c>
      <c r="I39" s="9" t="s">
        <v>14</v>
      </c>
      <c r="J39" s="106"/>
      <c r="K39" s="71"/>
      <c r="L39" s="71"/>
    </row>
    <row r="40" spans="1:19" s="89" customFormat="1">
      <c r="A40" s="86" t="s">
        <v>0</v>
      </c>
      <c r="B40" s="9" t="s">
        <v>749</v>
      </c>
      <c r="C40" s="128" t="s">
        <v>750</v>
      </c>
      <c r="D40" s="802" t="s">
        <v>751</v>
      </c>
      <c r="E40" s="9" t="s">
        <v>819</v>
      </c>
      <c r="F40" s="117" t="s">
        <v>752</v>
      </c>
      <c r="G40" s="9" t="s">
        <v>720</v>
      </c>
      <c r="H40" s="9" t="s">
        <v>820</v>
      </c>
      <c r="I40" s="9" t="s">
        <v>754</v>
      </c>
      <c r="J40" s="106"/>
      <c r="K40" s="71"/>
      <c r="L40" s="71"/>
    </row>
    <row r="41" spans="1:19" s="75" customFormat="1">
      <c r="A41" s="86" t="s">
        <v>1</v>
      </c>
      <c r="B41" s="9" t="s">
        <v>645</v>
      </c>
      <c r="C41" s="9" t="s">
        <v>644</v>
      </c>
      <c r="D41" s="118" t="s">
        <v>727</v>
      </c>
      <c r="E41" s="9" t="s">
        <v>645</v>
      </c>
      <c r="F41" s="117" t="s">
        <v>645</v>
      </c>
      <c r="G41" s="117" t="s">
        <v>645</v>
      </c>
      <c r="H41" s="117" t="s">
        <v>643</v>
      </c>
      <c r="I41" s="9" t="s">
        <v>645</v>
      </c>
      <c r="J41" s="106"/>
      <c r="K41" s="71"/>
      <c r="L41" s="71"/>
    </row>
    <row r="42" spans="1:19" s="83" customFormat="1" ht="15" customHeight="1"/>
    <row r="43" spans="1:19" s="83" customFormat="1" ht="15" customHeight="1">
      <c r="A43" s="90" t="s">
        <v>77</v>
      </c>
      <c r="B43" s="89"/>
      <c r="C43" s="89"/>
      <c r="D43" s="89"/>
      <c r="E43" s="89"/>
      <c r="F43" s="89"/>
      <c r="G43" s="89"/>
      <c r="H43" s="89"/>
      <c r="I43" s="89"/>
    </row>
    <row r="44" spans="1:19" s="83" customFormat="1" ht="15" customHeight="1">
      <c r="A44" s="86" t="s">
        <v>4</v>
      </c>
      <c r="B44" s="88" t="s">
        <v>61</v>
      </c>
      <c r="C44" s="158" t="s">
        <v>11</v>
      </c>
      <c r="D44" s="88" t="s">
        <v>12</v>
      </c>
      <c r="E44" s="88" t="s">
        <v>13</v>
      </c>
      <c r="F44" s="87" t="s">
        <v>14</v>
      </c>
      <c r="G44" s="88" t="s">
        <v>15</v>
      </c>
      <c r="H44" s="128" t="s">
        <v>16</v>
      </c>
      <c r="I44" s="128" t="s">
        <v>17</v>
      </c>
    </row>
    <row r="45" spans="1:19" s="83" customFormat="1" ht="15" customHeight="1">
      <c r="A45" s="86" t="s">
        <v>1</v>
      </c>
      <c r="B45" s="9" t="s">
        <v>784</v>
      </c>
      <c r="C45" s="118" t="s">
        <v>778</v>
      </c>
      <c r="D45" s="9" t="s">
        <v>777</v>
      </c>
      <c r="E45" s="9" t="s">
        <v>775</v>
      </c>
      <c r="F45" s="117"/>
      <c r="G45" s="38"/>
      <c r="H45" s="9"/>
      <c r="I45" s="9"/>
    </row>
    <row r="46" spans="1:19" s="83" customFormat="1" ht="15" customHeight="1">
      <c r="A46" s="95"/>
      <c r="B46" s="96"/>
      <c r="C46" s="96"/>
      <c r="D46" s="96"/>
      <c r="E46" s="96"/>
      <c r="F46" s="96"/>
      <c r="G46" s="96"/>
      <c r="H46" s="96"/>
      <c r="I46" s="96"/>
    </row>
    <row r="47" spans="1:19" s="75" customFormat="1">
      <c r="A47" s="90" t="s">
        <v>19</v>
      </c>
      <c r="B47" s="89"/>
      <c r="C47" s="89"/>
      <c r="D47" s="89"/>
      <c r="E47" s="89"/>
      <c r="F47" s="89"/>
      <c r="G47" s="89"/>
      <c r="H47" s="89"/>
      <c r="I47" s="89"/>
      <c r="J47" s="75" t="s">
        <v>63</v>
      </c>
      <c r="K47" s="71"/>
      <c r="L47" s="71"/>
    </row>
    <row r="48" spans="1:19" s="75" customFormat="1">
      <c r="A48" s="86" t="s">
        <v>4</v>
      </c>
      <c r="B48" s="88" t="s">
        <v>61</v>
      </c>
      <c r="C48" s="158" t="s">
        <v>11</v>
      </c>
      <c r="D48" s="88" t="s">
        <v>12</v>
      </c>
      <c r="E48" s="128" t="s">
        <v>12</v>
      </c>
      <c r="F48" s="62" t="s">
        <v>14</v>
      </c>
      <c r="G48" s="9" t="s">
        <v>14</v>
      </c>
      <c r="H48" s="9" t="s">
        <v>14</v>
      </c>
      <c r="I48" s="9" t="s">
        <v>14</v>
      </c>
      <c r="J48" s="75" t="s">
        <v>63</v>
      </c>
      <c r="K48" s="71"/>
      <c r="L48" s="71"/>
      <c r="M48" s="89"/>
      <c r="N48" s="89"/>
      <c r="O48" s="89"/>
      <c r="P48" s="89"/>
      <c r="Q48" s="89"/>
      <c r="R48" s="89"/>
    </row>
    <row r="49" spans="1:17" s="75" customFormat="1">
      <c r="A49" s="86" t="s">
        <v>1</v>
      </c>
      <c r="B49" s="9" t="s">
        <v>785</v>
      </c>
      <c r="C49" s="118" t="s">
        <v>786</v>
      </c>
      <c r="D49" s="9" t="s">
        <v>787</v>
      </c>
      <c r="E49" s="9" t="s">
        <v>788</v>
      </c>
      <c r="F49" s="117" t="s">
        <v>789</v>
      </c>
      <c r="G49" s="9" t="s">
        <v>790</v>
      </c>
      <c r="H49" s="38" t="s">
        <v>791</v>
      </c>
      <c r="I49" s="128" t="s">
        <v>792</v>
      </c>
      <c r="J49" s="75" t="s">
        <v>65</v>
      </c>
      <c r="K49" s="71"/>
      <c r="L49" s="71"/>
    </row>
    <row r="50" spans="1:17" s="75" customFormat="1">
      <c r="A50" s="95"/>
      <c r="B50" s="99"/>
      <c r="C50" s="99"/>
      <c r="D50" s="99"/>
      <c r="E50" s="99"/>
      <c r="F50" s="99"/>
      <c r="G50" s="99"/>
      <c r="H50" s="63"/>
      <c r="I50" s="63"/>
      <c r="K50" s="71"/>
      <c r="L50" s="71"/>
    </row>
    <row r="51" spans="1:17" s="83" customFormat="1" ht="15" customHeight="1">
      <c r="A51" s="84"/>
      <c r="J51" s="83" t="s">
        <v>47</v>
      </c>
    </row>
    <row r="52" spans="1:17">
      <c r="A52" s="9" t="s">
        <v>3</v>
      </c>
      <c r="B52" s="9" t="s">
        <v>763</v>
      </c>
      <c r="C52" s="9" t="s">
        <v>764</v>
      </c>
      <c r="D52" s="9" t="s">
        <v>765</v>
      </c>
      <c r="E52" s="9" t="s">
        <v>766</v>
      </c>
      <c r="J52" t="s">
        <v>47</v>
      </c>
      <c r="M52" s="35"/>
      <c r="O52" s="35"/>
      <c r="Q52" s="35"/>
    </row>
    <row r="53" spans="1:17">
      <c r="A53" s="9" t="s">
        <v>149</v>
      </c>
      <c r="B53" s="9" t="s">
        <v>767</v>
      </c>
      <c r="C53" s="9" t="s">
        <v>768</v>
      </c>
      <c r="D53" s="9" t="s">
        <v>769</v>
      </c>
      <c r="E53" s="9" t="s">
        <v>770</v>
      </c>
      <c r="F53" s="464"/>
      <c r="G53" s="464"/>
      <c r="H53" s="464"/>
      <c r="I53" s="464"/>
      <c r="M53" s="35"/>
      <c r="O53" s="35"/>
      <c r="Q53" s="35"/>
    </row>
    <row r="54" spans="1:17">
      <c r="A54" s="649" t="s">
        <v>304</v>
      </c>
      <c r="B54" s="649" t="s">
        <v>769</v>
      </c>
      <c r="C54" s="649" t="s">
        <v>770</v>
      </c>
      <c r="D54" s="649" t="s">
        <v>771</v>
      </c>
      <c r="E54" s="649" t="s">
        <v>772</v>
      </c>
      <c r="M54" s="35"/>
      <c r="O54" s="35"/>
      <c r="Q54" s="35"/>
    </row>
    <row r="56" spans="1:17">
      <c r="A56" s="650" t="s">
        <v>803</v>
      </c>
      <c r="B56" s="651"/>
      <c r="C56" s="651"/>
      <c r="D56" s="652" t="s">
        <v>794</v>
      </c>
      <c r="F56" s="653" t="s">
        <v>793</v>
      </c>
      <c r="G56" s="651"/>
      <c r="H56" s="651"/>
      <c r="I56" s="652" t="s">
        <v>794</v>
      </c>
    </row>
    <row r="57" spans="1:17">
      <c r="A57" s="654" t="s">
        <v>804</v>
      </c>
      <c r="B57" s="6"/>
      <c r="C57" s="6"/>
      <c r="D57" s="655" t="s">
        <v>805</v>
      </c>
      <c r="E57" s="656"/>
      <c r="F57" s="656" t="s">
        <v>795</v>
      </c>
      <c r="G57" s="6"/>
      <c r="H57" s="6"/>
      <c r="I57" s="655" t="s">
        <v>796</v>
      </c>
    </row>
    <row r="58" spans="1:17">
      <c r="A58" s="657" t="s">
        <v>806</v>
      </c>
      <c r="B58" s="658"/>
      <c r="C58" s="658"/>
      <c r="D58" s="659" t="s">
        <v>807</v>
      </c>
      <c r="E58" s="656"/>
      <c r="F58" s="660" t="s">
        <v>798</v>
      </c>
      <c r="G58" s="658"/>
      <c r="H58" s="658"/>
      <c r="I58" s="659" t="s">
        <v>797</v>
      </c>
    </row>
    <row r="61" spans="1:17">
      <c r="A61" s="747" t="s">
        <v>810</v>
      </c>
      <c r="B61" s="747"/>
      <c r="C61" s="747"/>
      <c r="D61" s="747"/>
      <c r="E61" s="747"/>
      <c r="F61" s="747"/>
      <c r="G61" s="747"/>
      <c r="H61" s="747"/>
      <c r="I61" s="747"/>
    </row>
  </sheetData>
  <mergeCells count="4">
    <mergeCell ref="A2:I2"/>
    <mergeCell ref="A3:I3"/>
    <mergeCell ref="A1:I1"/>
    <mergeCell ref="A61:I61"/>
  </mergeCells>
  <phoneticPr fontId="3"/>
  <conditionalFormatting sqref="B34:D37 B8:I10 B12:I12 F11:I11">
    <cfRule type="cellIs" dxfId="70" priority="2" stopIfTrue="1" operator="equal">
      <formula>0</formula>
    </cfRule>
  </conditionalFormatting>
  <conditionalFormatting sqref="E34:I37">
    <cfRule type="cellIs" dxfId="69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7"/>
  <sheetViews>
    <sheetView zoomScaleNormal="100" workbookViewId="0">
      <selection activeCell="C75" sqref="C75"/>
    </sheetView>
  </sheetViews>
  <sheetFormatPr defaultRowHeight="14.25"/>
  <cols>
    <col min="1" max="1" width="3.625" style="32" customWidth="1"/>
    <col min="2" max="2" width="3.625" style="32" hidden="1" customWidth="1"/>
    <col min="3" max="3" width="9" style="32"/>
    <col min="4" max="4" width="11.75" style="32" customWidth="1"/>
    <col min="5" max="5" width="6.5" style="67" customWidth="1"/>
    <col min="6" max="6" width="6.5" style="32" customWidth="1"/>
    <col min="7" max="7" width="2.875" style="32" customWidth="1"/>
    <col min="8" max="8" width="3.625" style="32" customWidth="1"/>
    <col min="9" max="9" width="3.625" style="32" hidden="1" customWidth="1"/>
    <col min="10" max="10" width="9" style="32"/>
    <col min="11" max="11" width="10.75" style="32" bestFit="1" customWidth="1"/>
    <col min="12" max="12" width="6.5" style="67" customWidth="1"/>
    <col min="13" max="13" width="6.5" style="32" customWidth="1"/>
    <col min="14" max="14" width="5" style="32" customWidth="1"/>
    <col min="15" max="15" width="3.375" style="32" customWidth="1"/>
    <col min="16" max="16" width="5.125" style="32" customWidth="1"/>
    <col min="17" max="17" width="5.125" style="70" customWidth="1"/>
    <col min="18" max="18" width="9" style="70"/>
    <col min="19" max="16384" width="9" style="32"/>
  </cols>
  <sheetData>
    <row r="1" spans="1:19" s="29" customFormat="1" ht="21.75" customHeight="1">
      <c r="A1" s="755" t="s">
        <v>44</v>
      </c>
      <c r="B1" s="755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39"/>
      <c r="O1" s="39"/>
      <c r="Q1" s="70"/>
      <c r="R1" s="70"/>
    </row>
    <row r="2" spans="1:19" s="44" customFormat="1" ht="30" customHeight="1">
      <c r="A2" s="273" t="s">
        <v>233</v>
      </c>
      <c r="B2" s="273" t="s">
        <v>41</v>
      </c>
      <c r="C2" s="273" t="s">
        <v>0</v>
      </c>
      <c r="D2" s="273" t="s">
        <v>1</v>
      </c>
      <c r="E2" s="282" t="s">
        <v>5</v>
      </c>
      <c r="F2" s="273" t="s">
        <v>4</v>
      </c>
      <c r="G2" s="245"/>
      <c r="H2" s="273" t="s">
        <v>235</v>
      </c>
      <c r="I2" s="273" t="s">
        <v>46</v>
      </c>
      <c r="J2" s="273" t="s">
        <v>0</v>
      </c>
      <c r="K2" s="273" t="s">
        <v>1</v>
      </c>
      <c r="L2" s="282" t="s">
        <v>5</v>
      </c>
      <c r="M2" s="273" t="s">
        <v>4</v>
      </c>
      <c r="Q2" s="70"/>
      <c r="R2" s="70"/>
    </row>
    <row r="3" spans="1:19" s="44" customFormat="1" ht="30" customHeight="1">
      <c r="A3" s="273">
        <v>1</v>
      </c>
      <c r="B3" s="273">
        <v>5</v>
      </c>
      <c r="C3" s="273" t="str">
        <f>VLOOKUP(B3,$B$30:$D$57,2)</f>
        <v>小川</v>
      </c>
      <c r="D3" s="273" t="str">
        <f>VLOOKUP(B3,$B$30:$D$57,3)</f>
        <v>木更津総合</v>
      </c>
      <c r="E3" s="282" t="s">
        <v>637</v>
      </c>
      <c r="F3" s="284"/>
      <c r="G3" s="245"/>
      <c r="H3" s="273">
        <v>1</v>
      </c>
      <c r="I3" s="273">
        <v>27</v>
      </c>
      <c r="J3" s="273" t="str">
        <f>VLOOKUP(I3,$B$30:$D$57,2)</f>
        <v>高梨</v>
      </c>
      <c r="K3" s="273" t="str">
        <f>VLOOKUP(I3,$B$30:$D$57,3)</f>
        <v>千葉黎明</v>
      </c>
      <c r="L3" s="282">
        <v>19.649999999999999</v>
      </c>
      <c r="M3" s="284">
        <v>2</v>
      </c>
      <c r="O3" s="45"/>
      <c r="Q3" s="70"/>
      <c r="R3" s="70"/>
    </row>
    <row r="4" spans="1:19" s="44" customFormat="1" ht="30" customHeight="1">
      <c r="A4" s="273">
        <v>2</v>
      </c>
      <c r="B4" s="273">
        <v>9</v>
      </c>
      <c r="C4" s="273" t="str">
        <f t="shared" ref="C4:C8" si="0">VLOOKUP(B4,$B$30:$D$57,2)</f>
        <v>篠崎</v>
      </c>
      <c r="D4" s="273" t="str">
        <f t="shared" ref="D4:D8" si="1">VLOOKUP(B4,$B$30:$D$57,3)</f>
        <v>成東</v>
      </c>
      <c r="E4" s="282">
        <v>18.7</v>
      </c>
      <c r="F4" s="284">
        <v>5</v>
      </c>
      <c r="G4" s="245"/>
      <c r="H4" s="273">
        <v>2</v>
      </c>
      <c r="I4" s="273">
        <v>28</v>
      </c>
      <c r="J4" s="273" t="str">
        <f t="shared" ref="J4:J9" si="2">VLOOKUP(I4,$B$30:$D$57,2)</f>
        <v>廣澤</v>
      </c>
      <c r="K4" s="273" t="str">
        <f t="shared" ref="K4:K9" si="3">VLOOKUP(I4,$B$30:$D$57,3)</f>
        <v>柏日体</v>
      </c>
      <c r="L4" s="282">
        <v>19.3</v>
      </c>
      <c r="M4" s="284">
        <v>4</v>
      </c>
      <c r="O4" s="45"/>
      <c r="Q4" s="70"/>
      <c r="R4" s="70"/>
      <c r="S4" s="44">
        <v>1</v>
      </c>
    </row>
    <row r="5" spans="1:19" s="44" customFormat="1" ht="30" customHeight="1">
      <c r="A5" s="273">
        <v>3</v>
      </c>
      <c r="B5" s="273">
        <v>22</v>
      </c>
      <c r="C5" s="273" t="str">
        <f t="shared" si="0"/>
        <v>松田</v>
      </c>
      <c r="D5" s="273" t="str">
        <f t="shared" si="1"/>
        <v>佐原</v>
      </c>
      <c r="E5" s="282" t="s">
        <v>637</v>
      </c>
      <c r="F5" s="284"/>
      <c r="G5" s="245"/>
      <c r="H5" s="273">
        <v>3</v>
      </c>
      <c r="I5" s="273">
        <v>7</v>
      </c>
      <c r="J5" s="273" t="str">
        <f t="shared" si="2"/>
        <v>山本</v>
      </c>
      <c r="K5" s="273" t="str">
        <f t="shared" si="3"/>
        <v>長生</v>
      </c>
      <c r="L5" s="282">
        <v>19</v>
      </c>
      <c r="M5" s="284">
        <v>5</v>
      </c>
      <c r="O5" s="45"/>
      <c r="Q5" s="70"/>
      <c r="R5" s="70"/>
    </row>
    <row r="6" spans="1:19" s="44" customFormat="1" ht="30" customHeight="1">
      <c r="A6" s="273">
        <v>4</v>
      </c>
      <c r="B6" s="273">
        <v>6</v>
      </c>
      <c r="C6" s="273" t="str">
        <f t="shared" si="0"/>
        <v>榊田</v>
      </c>
      <c r="D6" s="273" t="str">
        <f t="shared" si="1"/>
        <v>長生</v>
      </c>
      <c r="E6" s="282">
        <v>18.95</v>
      </c>
      <c r="F6" s="284">
        <v>4</v>
      </c>
      <c r="G6" s="245"/>
      <c r="H6" s="273">
        <v>4</v>
      </c>
      <c r="I6" s="273">
        <v>21</v>
      </c>
      <c r="J6" s="273" t="str">
        <f t="shared" si="2"/>
        <v>山下</v>
      </c>
      <c r="K6" s="273" t="str">
        <f t="shared" si="3"/>
        <v>成田北</v>
      </c>
      <c r="L6" s="282">
        <v>19.350000000000001</v>
      </c>
      <c r="M6" s="284">
        <v>3</v>
      </c>
      <c r="O6" s="45"/>
      <c r="Q6" s="70"/>
      <c r="R6" s="70"/>
    </row>
    <row r="7" spans="1:19" s="44" customFormat="1" ht="30" customHeight="1">
      <c r="A7" s="273">
        <v>5</v>
      </c>
      <c r="B7" s="273">
        <v>20</v>
      </c>
      <c r="C7" s="273" t="str">
        <f t="shared" si="0"/>
        <v>小川</v>
      </c>
      <c r="D7" s="273" t="str">
        <f t="shared" si="1"/>
        <v>成田北</v>
      </c>
      <c r="E7" s="282">
        <v>19.149999999999999</v>
      </c>
      <c r="F7" s="284">
        <v>3</v>
      </c>
      <c r="G7" s="245"/>
      <c r="H7" s="273">
        <v>5</v>
      </c>
      <c r="I7" s="273">
        <v>24</v>
      </c>
      <c r="J7" s="273" t="str">
        <f t="shared" si="2"/>
        <v>明石</v>
      </c>
      <c r="K7" s="273" t="str">
        <f t="shared" si="3"/>
        <v>市立銚子</v>
      </c>
      <c r="L7" s="282" t="s">
        <v>637</v>
      </c>
      <c r="M7" s="284"/>
      <c r="O7" s="45"/>
      <c r="Q7" s="70"/>
      <c r="R7" s="70"/>
    </row>
    <row r="8" spans="1:19" s="44" customFormat="1" ht="30" customHeight="1">
      <c r="A8" s="273">
        <v>6</v>
      </c>
      <c r="B8" s="273">
        <v>18</v>
      </c>
      <c r="C8" s="273" t="str">
        <f t="shared" si="0"/>
        <v>花岡</v>
      </c>
      <c r="D8" s="273" t="str">
        <f t="shared" si="1"/>
        <v>麗澤</v>
      </c>
      <c r="E8" s="282">
        <v>19.5</v>
      </c>
      <c r="F8" s="284">
        <v>2</v>
      </c>
      <c r="G8" s="245"/>
      <c r="H8" s="273">
        <v>6</v>
      </c>
      <c r="I8" s="273">
        <v>10</v>
      </c>
      <c r="J8" s="273" t="str">
        <f t="shared" si="2"/>
        <v>南山</v>
      </c>
      <c r="K8" s="273" t="str">
        <f t="shared" si="3"/>
        <v>学館浦安</v>
      </c>
      <c r="L8" s="282">
        <v>18.399999999999999</v>
      </c>
      <c r="M8" s="284">
        <v>6</v>
      </c>
      <c r="O8" s="45"/>
      <c r="Q8" s="70"/>
      <c r="R8" s="70"/>
    </row>
    <row r="9" spans="1:19" s="44" customFormat="1" ht="30" customHeight="1">
      <c r="A9" s="273">
        <v>7</v>
      </c>
      <c r="B9" s="273">
        <v>1</v>
      </c>
      <c r="C9" s="273" t="str">
        <f t="shared" ref="C9" si="4">VLOOKUP(B9,$B$30:$D$57,2)</f>
        <v>坂内</v>
      </c>
      <c r="D9" s="273" t="str">
        <f t="shared" ref="D9" si="5">VLOOKUP(B9,$B$30:$D$57,3)</f>
        <v>拓大紅陵</v>
      </c>
      <c r="E9" s="282">
        <v>19.899999999999999</v>
      </c>
      <c r="F9" s="284">
        <v>1</v>
      </c>
      <c r="G9" s="245"/>
      <c r="H9" s="273">
        <v>7</v>
      </c>
      <c r="I9" s="273">
        <v>4</v>
      </c>
      <c r="J9" s="273" t="str">
        <f t="shared" si="2"/>
        <v>山本</v>
      </c>
      <c r="K9" s="273" t="str">
        <f t="shared" si="3"/>
        <v>拓大紅陵</v>
      </c>
      <c r="L9" s="282">
        <v>20.100000000000001</v>
      </c>
      <c r="M9" s="284">
        <v>1</v>
      </c>
      <c r="O9" s="45"/>
      <c r="Q9" s="70"/>
      <c r="R9" s="70"/>
    </row>
    <row r="10" spans="1:19" s="44" customFormat="1" ht="30" customHeight="1">
      <c r="A10" s="126"/>
      <c r="B10" s="126"/>
      <c r="C10" s="126"/>
      <c r="D10" s="126"/>
      <c r="E10" s="286"/>
      <c r="F10" s="285"/>
      <c r="G10" s="245"/>
      <c r="H10" s="126"/>
      <c r="I10" s="126"/>
      <c r="J10" s="126"/>
      <c r="K10" s="126"/>
      <c r="L10" s="286"/>
      <c r="M10" s="285"/>
      <c r="O10" s="45"/>
      <c r="Q10" s="70"/>
      <c r="R10" s="70"/>
    </row>
    <row r="11" spans="1:19" s="44" customFormat="1" ht="30" customHeight="1">
      <c r="A11" s="126"/>
      <c r="B11" s="126"/>
      <c r="C11" s="126"/>
      <c r="D11" s="126"/>
      <c r="E11" s="286"/>
      <c r="F11" s="287"/>
      <c r="G11" s="245"/>
      <c r="H11" s="126"/>
      <c r="I11" s="126"/>
      <c r="J11" s="126"/>
      <c r="K11" s="126"/>
      <c r="L11" s="286"/>
      <c r="M11" s="287"/>
      <c r="O11" s="45"/>
      <c r="Q11" s="70"/>
      <c r="R11" s="70"/>
    </row>
    <row r="12" spans="1:19" s="44" customFormat="1" ht="30" customHeight="1">
      <c r="A12" s="126"/>
      <c r="B12" s="126"/>
      <c r="C12" s="126"/>
      <c r="D12" s="126"/>
      <c r="E12" s="286"/>
      <c r="F12" s="285"/>
      <c r="G12" s="245"/>
      <c r="H12" s="126"/>
      <c r="I12" s="126"/>
      <c r="J12" s="126"/>
      <c r="K12" s="126"/>
      <c r="L12" s="286"/>
      <c r="M12" s="285"/>
      <c r="O12" s="45"/>
      <c r="Q12" s="70"/>
      <c r="R12" s="70"/>
    </row>
    <row r="13" spans="1:19" s="44" customFormat="1" ht="30" customHeight="1">
      <c r="A13" s="24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O13" s="45"/>
      <c r="Q13" s="70"/>
      <c r="R13" s="70"/>
    </row>
    <row r="14" spans="1:19" s="44" customFormat="1" ht="30" customHeight="1">
      <c r="A14" s="273" t="s">
        <v>234</v>
      </c>
      <c r="B14" s="273" t="s">
        <v>41</v>
      </c>
      <c r="C14" s="273" t="s">
        <v>0</v>
      </c>
      <c r="D14" s="273" t="s">
        <v>1</v>
      </c>
      <c r="E14" s="282" t="s">
        <v>5</v>
      </c>
      <c r="F14" s="273" t="s">
        <v>4</v>
      </c>
      <c r="G14" s="112"/>
      <c r="H14" s="273" t="s">
        <v>236</v>
      </c>
      <c r="I14" s="273" t="s">
        <v>41</v>
      </c>
      <c r="J14" s="273" t="s">
        <v>0</v>
      </c>
      <c r="K14" s="273" t="s">
        <v>1</v>
      </c>
      <c r="L14" s="282" t="s">
        <v>5</v>
      </c>
      <c r="M14" s="273" t="s">
        <v>4</v>
      </c>
      <c r="O14" s="45"/>
      <c r="Q14" s="70"/>
      <c r="R14" s="70"/>
    </row>
    <row r="15" spans="1:19" s="44" customFormat="1" ht="30" customHeight="1">
      <c r="A15" s="273">
        <v>1</v>
      </c>
      <c r="B15" s="273">
        <v>26</v>
      </c>
      <c r="C15" s="273" t="str">
        <f>VLOOKUP(B15,$B$30:$D$57,2)</f>
        <v>市川</v>
      </c>
      <c r="D15" s="273" t="str">
        <f>VLOOKUP(B15,$B$30:$D$57,3)</f>
        <v>成田</v>
      </c>
      <c r="E15" s="282">
        <v>18.600000000000001</v>
      </c>
      <c r="F15" s="284">
        <v>7</v>
      </c>
      <c r="G15" s="112"/>
      <c r="H15" s="273">
        <v>1</v>
      </c>
      <c r="I15" s="273">
        <v>19</v>
      </c>
      <c r="J15" s="273" t="str">
        <f>VLOOKUP(I15,$B$30:$D$57,2)</f>
        <v>桑原</v>
      </c>
      <c r="K15" s="273" t="str">
        <f>VLOOKUP(I15,$B$30:$D$57,3)</f>
        <v>麗澤</v>
      </c>
      <c r="L15" s="282">
        <v>19.5</v>
      </c>
      <c r="M15" s="284">
        <v>3</v>
      </c>
      <c r="O15" s="45"/>
      <c r="Q15" s="70"/>
      <c r="R15" s="70"/>
    </row>
    <row r="16" spans="1:19" s="44" customFormat="1" ht="30" customHeight="1">
      <c r="A16" s="273">
        <v>2</v>
      </c>
      <c r="B16" s="273">
        <v>23</v>
      </c>
      <c r="C16" s="273" t="str">
        <f t="shared" ref="C16:C21" si="6">VLOOKUP(B16,$B$30:$D$57,2)</f>
        <v>重岡</v>
      </c>
      <c r="D16" s="273" t="str">
        <f t="shared" ref="D16:D21" si="7">VLOOKUP(B16,$B$30:$D$57,3)</f>
        <v>市立銚子</v>
      </c>
      <c r="E16" s="282">
        <v>19</v>
      </c>
      <c r="F16" s="284">
        <v>5</v>
      </c>
      <c r="G16" s="245"/>
      <c r="H16" s="273">
        <v>2</v>
      </c>
      <c r="I16" s="273">
        <v>15</v>
      </c>
      <c r="J16" s="273" t="str">
        <f t="shared" ref="J16:J21" si="8">VLOOKUP(I16,$B$30:$D$57,2)</f>
        <v>石井</v>
      </c>
      <c r="K16" s="273" t="str">
        <f t="shared" ref="K16:K21" si="9">VLOOKUP(I16,$B$30:$D$57,3)</f>
        <v>敬愛学園</v>
      </c>
      <c r="L16" s="282">
        <v>19.3</v>
      </c>
      <c r="M16" s="284">
        <v>4</v>
      </c>
      <c r="O16" s="45"/>
      <c r="Q16" s="70"/>
      <c r="R16" s="70"/>
    </row>
    <row r="17" spans="1:18" s="44" customFormat="1" ht="30" customHeight="1">
      <c r="A17" s="273">
        <v>3</v>
      </c>
      <c r="B17" s="273">
        <v>11</v>
      </c>
      <c r="C17" s="273" t="str">
        <f t="shared" si="6"/>
        <v>稲葉</v>
      </c>
      <c r="D17" s="273" t="str">
        <f t="shared" si="7"/>
        <v>船橋東</v>
      </c>
      <c r="E17" s="282">
        <v>18.7</v>
      </c>
      <c r="F17" s="284">
        <v>6</v>
      </c>
      <c r="G17" s="245"/>
      <c r="H17" s="273">
        <v>3</v>
      </c>
      <c r="I17" s="273">
        <v>12</v>
      </c>
      <c r="J17" s="273" t="str">
        <f t="shared" si="8"/>
        <v>作本</v>
      </c>
      <c r="K17" s="273" t="str">
        <f t="shared" si="9"/>
        <v>船橋東</v>
      </c>
      <c r="L17" s="282">
        <v>18.8</v>
      </c>
      <c r="M17" s="284">
        <v>7</v>
      </c>
      <c r="O17" s="45"/>
      <c r="Q17" s="70"/>
      <c r="R17" s="70"/>
    </row>
    <row r="18" spans="1:18" s="44" customFormat="1" ht="30" customHeight="1">
      <c r="A18" s="273">
        <v>4</v>
      </c>
      <c r="B18" s="273">
        <v>16</v>
      </c>
      <c r="C18" s="273" t="str">
        <f t="shared" si="6"/>
        <v>佐藤</v>
      </c>
      <c r="D18" s="273" t="str">
        <f t="shared" si="7"/>
        <v>敬愛学園</v>
      </c>
      <c r="E18" s="282">
        <v>19.5</v>
      </c>
      <c r="F18" s="284">
        <v>2</v>
      </c>
      <c r="G18" s="245"/>
      <c r="H18" s="273">
        <v>4</v>
      </c>
      <c r="I18" s="273">
        <v>8</v>
      </c>
      <c r="J18" s="273" t="str">
        <f t="shared" si="8"/>
        <v>小松</v>
      </c>
      <c r="K18" s="273" t="str">
        <f t="shared" si="9"/>
        <v>東金</v>
      </c>
      <c r="L18" s="282">
        <v>19.25</v>
      </c>
      <c r="M18" s="284">
        <v>5</v>
      </c>
      <c r="O18" s="45"/>
      <c r="Q18" s="70"/>
      <c r="R18" s="70"/>
    </row>
    <row r="19" spans="1:18" s="44" customFormat="1" ht="30" customHeight="1">
      <c r="A19" s="273">
        <v>5</v>
      </c>
      <c r="B19" s="273">
        <v>17</v>
      </c>
      <c r="C19" s="273" t="str">
        <f t="shared" si="6"/>
        <v>荒井</v>
      </c>
      <c r="D19" s="273" t="str">
        <f t="shared" si="7"/>
        <v>柏日体</v>
      </c>
      <c r="E19" s="282">
        <v>19.45</v>
      </c>
      <c r="F19" s="284">
        <v>3</v>
      </c>
      <c r="G19" s="245"/>
      <c r="H19" s="273">
        <v>5</v>
      </c>
      <c r="I19" s="273">
        <v>2</v>
      </c>
      <c r="J19" s="273" t="str">
        <f t="shared" si="8"/>
        <v>山口</v>
      </c>
      <c r="K19" s="273" t="str">
        <f t="shared" si="9"/>
        <v>拓大紅陵</v>
      </c>
      <c r="L19" s="282">
        <v>19.75</v>
      </c>
      <c r="M19" s="284">
        <v>2</v>
      </c>
      <c r="O19" s="45"/>
      <c r="Q19" s="70"/>
      <c r="R19" s="70"/>
    </row>
    <row r="20" spans="1:18" s="44" customFormat="1" ht="30" customHeight="1">
      <c r="A20" s="273">
        <v>6</v>
      </c>
      <c r="B20" s="273">
        <v>13</v>
      </c>
      <c r="C20" s="273" t="str">
        <f t="shared" si="6"/>
        <v>長谷川</v>
      </c>
      <c r="D20" s="273" t="str">
        <f t="shared" si="7"/>
        <v>秀明八千代</v>
      </c>
      <c r="E20" s="282">
        <v>19</v>
      </c>
      <c r="F20" s="284">
        <v>4</v>
      </c>
      <c r="G20" s="245"/>
      <c r="H20" s="273">
        <v>6</v>
      </c>
      <c r="I20" s="273">
        <v>25</v>
      </c>
      <c r="J20" s="273" t="str">
        <f t="shared" si="8"/>
        <v>山田</v>
      </c>
      <c r="K20" s="273" t="str">
        <f t="shared" si="9"/>
        <v>成田</v>
      </c>
      <c r="L20" s="282">
        <v>19.05</v>
      </c>
      <c r="M20" s="284">
        <v>6</v>
      </c>
      <c r="O20" s="45"/>
      <c r="Q20" s="70"/>
      <c r="R20" s="70"/>
    </row>
    <row r="21" spans="1:18" s="44" customFormat="1" ht="30" customHeight="1">
      <c r="A21" s="273">
        <v>7</v>
      </c>
      <c r="B21" s="273">
        <v>3</v>
      </c>
      <c r="C21" s="273" t="str">
        <f t="shared" si="6"/>
        <v>浮島</v>
      </c>
      <c r="D21" s="273" t="str">
        <f t="shared" si="7"/>
        <v>拓大紅陵</v>
      </c>
      <c r="E21" s="282">
        <v>20.05</v>
      </c>
      <c r="F21" s="284">
        <v>1</v>
      </c>
      <c r="G21" s="245"/>
      <c r="H21" s="273">
        <v>7</v>
      </c>
      <c r="I21" s="273">
        <v>14</v>
      </c>
      <c r="J21" s="273" t="str">
        <f t="shared" si="8"/>
        <v>片桐</v>
      </c>
      <c r="K21" s="273" t="str">
        <f t="shared" si="9"/>
        <v>秀明八千代</v>
      </c>
      <c r="L21" s="282">
        <v>20.100000000000001</v>
      </c>
      <c r="M21" s="284">
        <v>1</v>
      </c>
      <c r="Q21" s="70"/>
      <c r="R21" s="70"/>
    </row>
    <row r="22" spans="1:18" s="44" customFormat="1" ht="30" customHeight="1">
      <c r="A22" s="21"/>
      <c r="B22" s="21"/>
      <c r="C22" s="21"/>
      <c r="D22" s="21"/>
      <c r="E22" s="220"/>
      <c r="F22" s="222"/>
      <c r="G22" s="45"/>
      <c r="H22" s="21"/>
      <c r="I22" s="21"/>
      <c r="J22" s="21"/>
      <c r="K22" s="21"/>
      <c r="L22" s="220"/>
      <c r="M22" s="141"/>
      <c r="Q22" s="70"/>
      <c r="R22" s="70"/>
    </row>
    <row r="23" spans="1:18" s="44" customFormat="1" ht="30" customHeight="1">
      <c r="A23" s="21"/>
      <c r="B23" s="21"/>
      <c r="C23" s="21"/>
      <c r="D23" s="21"/>
      <c r="E23" s="220"/>
      <c r="F23" s="221"/>
      <c r="G23" s="45"/>
      <c r="H23" s="21"/>
      <c r="I23" s="21"/>
      <c r="J23" s="21"/>
      <c r="K23" s="21"/>
      <c r="L23" s="220"/>
      <c r="M23" s="221"/>
      <c r="Q23" s="70"/>
      <c r="R23" s="70"/>
    </row>
    <row r="24" spans="1:18" s="44" customFormat="1" ht="24.95" customHeight="1">
      <c r="A24" s="45"/>
      <c r="B24" s="45"/>
      <c r="C24" s="21"/>
      <c r="D24" s="21"/>
      <c r="E24" s="65"/>
      <c r="F24" s="94"/>
      <c r="Q24" s="70"/>
      <c r="R24" s="70"/>
    </row>
    <row r="25" spans="1:18" s="44" customFormat="1" ht="24.95" customHeight="1">
      <c r="A25" s="45"/>
      <c r="B25" s="45"/>
      <c r="C25" s="45"/>
      <c r="D25" s="51"/>
      <c r="E25" s="65"/>
      <c r="F25" s="94"/>
      <c r="G25" s="47"/>
      <c r="H25" s="45"/>
      <c r="I25" s="45"/>
      <c r="J25" s="45"/>
      <c r="K25" s="51"/>
      <c r="L25" s="65"/>
      <c r="M25" s="94"/>
      <c r="Q25" s="70"/>
      <c r="R25" s="70"/>
    </row>
    <row r="26" spans="1:18" s="44" customFormat="1" ht="24.75" customHeight="1">
      <c r="A26" s="45"/>
      <c r="B26" s="45"/>
      <c r="C26" s="45"/>
      <c r="D26" s="51"/>
      <c r="E26" s="65"/>
      <c r="F26" s="94"/>
      <c r="H26" s="45"/>
      <c r="I26" s="45"/>
      <c r="J26" s="45"/>
      <c r="K26" s="45"/>
      <c r="L26" s="65"/>
      <c r="M26" s="109"/>
      <c r="Q26" s="70"/>
      <c r="R26" s="70"/>
    </row>
    <row r="28" spans="1:18" s="40" customFormat="1" ht="12">
      <c r="E28" s="66"/>
      <c r="L28" s="66"/>
      <c r="Q28" s="70"/>
      <c r="R28" s="70"/>
    </row>
    <row r="29" spans="1:18" s="40" customFormat="1" ht="12">
      <c r="B29" s="40" t="s">
        <v>89</v>
      </c>
      <c r="C29" s="40" t="s">
        <v>40</v>
      </c>
      <c r="E29" s="66"/>
      <c r="L29" s="66"/>
      <c r="Q29" s="70"/>
      <c r="R29" s="70"/>
    </row>
    <row r="30" spans="1:18" s="40" customFormat="1">
      <c r="A30" s="58"/>
      <c r="B30" s="212">
        <v>1</v>
      </c>
      <c r="C30" s="428" t="s">
        <v>400</v>
      </c>
      <c r="D30" s="133" t="s">
        <v>401</v>
      </c>
      <c r="F30" s="58"/>
      <c r="J30" s="108"/>
      <c r="K30" s="108"/>
      <c r="L30" s="209"/>
      <c r="M30" s="33"/>
      <c r="N30" s="33"/>
      <c r="O30" s="33"/>
    </row>
    <row r="31" spans="1:18" s="40" customFormat="1">
      <c r="A31" s="58"/>
      <c r="B31" s="212">
        <v>2</v>
      </c>
      <c r="C31" s="425" t="s">
        <v>402</v>
      </c>
      <c r="D31" s="133" t="s">
        <v>401</v>
      </c>
      <c r="F31" s="58"/>
      <c r="J31" s="108"/>
      <c r="K31" s="108"/>
      <c r="L31" s="33"/>
      <c r="M31" s="33"/>
      <c r="N31" s="33"/>
      <c r="O31" s="33"/>
    </row>
    <row r="32" spans="1:18" s="40" customFormat="1">
      <c r="A32" s="58"/>
      <c r="B32" s="212">
        <v>3</v>
      </c>
      <c r="C32" s="425" t="s">
        <v>403</v>
      </c>
      <c r="D32" s="133" t="s">
        <v>401</v>
      </c>
      <c r="E32" s="40" t="s">
        <v>404</v>
      </c>
      <c r="F32" s="58"/>
      <c r="J32" s="108"/>
      <c r="K32" s="108"/>
      <c r="L32" s="33"/>
      <c r="M32" s="33"/>
      <c r="N32" s="33"/>
      <c r="O32" s="33"/>
    </row>
    <row r="33" spans="1:15" s="40" customFormat="1">
      <c r="A33" s="58"/>
      <c r="B33" s="212">
        <v>4</v>
      </c>
      <c r="C33" s="425" t="s">
        <v>405</v>
      </c>
      <c r="D33" s="133" t="s">
        <v>401</v>
      </c>
      <c r="E33" s="40" t="s">
        <v>406</v>
      </c>
      <c r="F33" s="58"/>
      <c r="J33" s="108"/>
      <c r="K33" s="108"/>
      <c r="L33" s="33"/>
      <c r="M33" s="33"/>
      <c r="N33" s="33"/>
      <c r="O33" s="33"/>
    </row>
    <row r="34" spans="1:15" s="40" customFormat="1">
      <c r="A34" s="58"/>
      <c r="B34" s="212">
        <v>5</v>
      </c>
      <c r="C34" s="425" t="s">
        <v>407</v>
      </c>
      <c r="D34" s="133" t="s">
        <v>408</v>
      </c>
      <c r="F34" s="58"/>
      <c r="J34" s="108"/>
      <c r="K34" s="108"/>
      <c r="L34" s="33"/>
      <c r="M34" s="33"/>
      <c r="N34" s="33"/>
      <c r="O34" s="33"/>
    </row>
    <row r="35" spans="1:15" s="40" customFormat="1">
      <c r="A35" s="58"/>
      <c r="B35" s="212">
        <v>6</v>
      </c>
      <c r="C35" s="425" t="s">
        <v>409</v>
      </c>
      <c r="D35" s="133" t="s">
        <v>410</v>
      </c>
      <c r="F35" s="58"/>
      <c r="J35" s="108"/>
      <c r="K35" s="108"/>
      <c r="L35" s="33"/>
      <c r="M35" s="33"/>
      <c r="N35" s="33"/>
      <c r="O35" s="33"/>
    </row>
    <row r="36" spans="1:15" s="40" customFormat="1">
      <c r="A36" s="58"/>
      <c r="B36" s="212">
        <v>7</v>
      </c>
      <c r="C36" s="425" t="s">
        <v>405</v>
      </c>
      <c r="D36" s="133" t="s">
        <v>410</v>
      </c>
      <c r="F36" s="58"/>
      <c r="J36" s="108"/>
      <c r="K36" s="108"/>
      <c r="L36" s="33"/>
      <c r="M36" s="33"/>
      <c r="N36" s="33"/>
      <c r="O36" s="33"/>
    </row>
    <row r="37" spans="1:15" s="40" customFormat="1">
      <c r="A37" s="58"/>
      <c r="B37" s="212">
        <v>8</v>
      </c>
      <c r="C37" s="425" t="s">
        <v>411</v>
      </c>
      <c r="D37" s="133" t="s">
        <v>412</v>
      </c>
      <c r="F37" s="58"/>
      <c r="J37" s="108"/>
      <c r="K37" s="108"/>
      <c r="L37" s="33"/>
      <c r="M37" s="33"/>
      <c r="N37" s="33"/>
      <c r="O37" s="33"/>
    </row>
    <row r="38" spans="1:15" s="40" customFormat="1">
      <c r="A38" s="58"/>
      <c r="B38" s="212">
        <v>9</v>
      </c>
      <c r="C38" s="425" t="s">
        <v>413</v>
      </c>
      <c r="D38" s="133" t="s">
        <v>414</v>
      </c>
      <c r="F38" s="58"/>
      <c r="J38" s="58"/>
      <c r="K38" s="108"/>
      <c r="L38" s="108"/>
      <c r="M38" s="33"/>
      <c r="N38" s="33"/>
      <c r="O38" s="33"/>
    </row>
    <row r="39" spans="1:15" s="40" customFormat="1">
      <c r="A39" s="58"/>
      <c r="B39" s="212">
        <v>10</v>
      </c>
      <c r="C39" s="425" t="s">
        <v>415</v>
      </c>
      <c r="D39" s="133" t="s">
        <v>416</v>
      </c>
      <c r="F39" s="58"/>
      <c r="J39" s="70"/>
      <c r="K39" s="108"/>
      <c r="L39" s="108"/>
      <c r="M39" s="33"/>
      <c r="N39" s="33"/>
      <c r="O39" s="33"/>
    </row>
    <row r="40" spans="1:15" s="40" customFormat="1">
      <c r="A40" s="58"/>
      <c r="B40" s="212">
        <v>11</v>
      </c>
      <c r="C40" s="425" t="s">
        <v>417</v>
      </c>
      <c r="D40" s="133" t="s">
        <v>418</v>
      </c>
      <c r="F40" s="58"/>
      <c r="J40" s="70"/>
      <c r="K40" s="206"/>
      <c r="L40" s="108"/>
      <c r="M40" s="33"/>
      <c r="N40" s="33"/>
      <c r="O40" s="33"/>
    </row>
    <row r="41" spans="1:15" s="40" customFormat="1">
      <c r="A41" s="58"/>
      <c r="B41" s="212">
        <v>12</v>
      </c>
      <c r="C41" s="425" t="s">
        <v>419</v>
      </c>
      <c r="D41" s="133" t="s">
        <v>418</v>
      </c>
      <c r="F41" s="58"/>
      <c r="K41" s="70"/>
      <c r="L41" s="70"/>
    </row>
    <row r="42" spans="1:15" s="40" customFormat="1">
      <c r="A42" s="58"/>
      <c r="B42" s="212">
        <v>13</v>
      </c>
      <c r="C42" s="425" t="s">
        <v>420</v>
      </c>
      <c r="D42" s="133" t="s">
        <v>421</v>
      </c>
      <c r="F42" s="58"/>
      <c r="K42" s="70"/>
      <c r="L42" s="70"/>
    </row>
    <row r="43" spans="1:15" s="40" customFormat="1">
      <c r="A43" s="58"/>
      <c r="B43" s="212">
        <v>14</v>
      </c>
      <c r="C43" s="425" t="s">
        <v>422</v>
      </c>
      <c r="D43" s="133" t="s">
        <v>421</v>
      </c>
      <c r="E43" s="40" t="s">
        <v>423</v>
      </c>
      <c r="K43" s="70"/>
      <c r="L43" s="70"/>
    </row>
    <row r="44" spans="1:15" s="40" customFormat="1">
      <c r="A44" s="58"/>
      <c r="B44" s="212">
        <v>15</v>
      </c>
      <c r="C44" s="425" t="s">
        <v>424</v>
      </c>
      <c r="D44" s="133" t="s">
        <v>425</v>
      </c>
      <c r="K44" s="70"/>
      <c r="L44" s="70"/>
    </row>
    <row r="45" spans="1:15" s="40" customFormat="1">
      <c r="A45" s="58"/>
      <c r="B45" s="212">
        <v>16</v>
      </c>
      <c r="C45" s="425" t="s">
        <v>426</v>
      </c>
      <c r="D45" s="133" t="s">
        <v>425</v>
      </c>
      <c r="K45" s="70"/>
      <c r="L45" s="70"/>
    </row>
    <row r="46" spans="1:15" s="40" customFormat="1">
      <c r="A46" s="58"/>
      <c r="B46" s="212">
        <v>17</v>
      </c>
      <c r="C46" s="425" t="s">
        <v>427</v>
      </c>
      <c r="D46" s="133" t="s">
        <v>428</v>
      </c>
      <c r="F46" s="66"/>
      <c r="K46" s="70"/>
      <c r="L46" s="70"/>
    </row>
    <row r="47" spans="1:15" s="40" customFormat="1">
      <c r="A47" s="58"/>
      <c r="B47" s="212">
        <v>18</v>
      </c>
      <c r="C47" s="425" t="s">
        <v>429</v>
      </c>
      <c r="D47" s="133" t="s">
        <v>431</v>
      </c>
      <c r="F47" s="66"/>
      <c r="K47" s="70"/>
      <c r="L47" s="70"/>
    </row>
    <row r="48" spans="1:15" s="40" customFormat="1">
      <c r="A48" s="58"/>
      <c r="B48" s="212">
        <v>19</v>
      </c>
      <c r="C48" s="425" t="s">
        <v>430</v>
      </c>
      <c r="D48" s="133" t="s">
        <v>431</v>
      </c>
      <c r="F48" s="66"/>
      <c r="K48" s="70"/>
      <c r="L48" s="70"/>
    </row>
    <row r="49" spans="1:14" s="40" customFormat="1">
      <c r="A49" s="58"/>
      <c r="B49" s="212">
        <v>20</v>
      </c>
      <c r="C49" s="425" t="s">
        <v>407</v>
      </c>
      <c r="D49" s="133" t="s">
        <v>432</v>
      </c>
      <c r="F49" s="66"/>
      <c r="K49" s="70"/>
      <c r="L49" s="70"/>
    </row>
    <row r="50" spans="1:14" s="40" customFormat="1">
      <c r="A50" s="58"/>
      <c r="B50" s="212">
        <v>21</v>
      </c>
      <c r="C50" s="425" t="s">
        <v>433</v>
      </c>
      <c r="D50" s="133" t="s">
        <v>432</v>
      </c>
      <c r="F50" s="66"/>
      <c r="K50" s="70"/>
      <c r="L50" s="70"/>
    </row>
    <row r="51" spans="1:14" s="40" customFormat="1">
      <c r="A51" s="58"/>
      <c r="B51" s="212">
        <v>22</v>
      </c>
      <c r="C51" s="425" t="s">
        <v>434</v>
      </c>
      <c r="D51" s="133" t="s">
        <v>435</v>
      </c>
      <c r="F51" s="66"/>
      <c r="K51" s="216"/>
      <c r="L51" s="33"/>
      <c r="M51" s="217"/>
      <c r="N51" s="33"/>
    </row>
    <row r="52" spans="1:14" s="40" customFormat="1">
      <c r="A52" s="58"/>
      <c r="B52" s="212">
        <v>23</v>
      </c>
      <c r="C52" s="425" t="s">
        <v>436</v>
      </c>
      <c r="D52" s="133" t="s">
        <v>437</v>
      </c>
      <c r="F52" s="66"/>
      <c r="K52" s="216"/>
      <c r="L52" s="33"/>
      <c r="M52" s="33"/>
      <c r="N52" s="33"/>
    </row>
    <row r="53" spans="1:14" s="40" customFormat="1">
      <c r="A53" s="58"/>
      <c r="B53" s="212">
        <v>24</v>
      </c>
      <c r="C53" s="425" t="s">
        <v>438</v>
      </c>
      <c r="D53" s="376" t="s">
        <v>437</v>
      </c>
      <c r="F53" s="66"/>
      <c r="K53" s="216"/>
      <c r="L53" s="33"/>
      <c r="M53" s="33"/>
      <c r="N53" s="33"/>
    </row>
    <row r="54" spans="1:14" s="40" customFormat="1">
      <c r="A54" s="58"/>
      <c r="B54" s="212">
        <v>25</v>
      </c>
      <c r="C54" s="425" t="s">
        <v>439</v>
      </c>
      <c r="D54" s="376" t="s">
        <v>440</v>
      </c>
      <c r="F54" s="66"/>
      <c r="K54" s="70"/>
      <c r="L54" s="70"/>
    </row>
    <row r="55" spans="1:14" s="40" customFormat="1">
      <c r="A55" s="58"/>
      <c r="B55" s="212">
        <v>26</v>
      </c>
      <c r="C55" s="429" t="s">
        <v>441</v>
      </c>
      <c r="D55" s="133" t="s">
        <v>440</v>
      </c>
      <c r="F55" s="66"/>
      <c r="K55" s="70"/>
      <c r="L55" s="70"/>
    </row>
    <row r="56" spans="1:14" s="40" customFormat="1">
      <c r="A56" s="58"/>
      <c r="B56" s="212">
        <v>27</v>
      </c>
      <c r="C56" s="429" t="s">
        <v>442</v>
      </c>
      <c r="D56" s="133" t="s">
        <v>443</v>
      </c>
      <c r="F56" s="66"/>
      <c r="K56" s="70"/>
      <c r="L56" s="70"/>
    </row>
    <row r="57" spans="1:14" s="40" customFormat="1">
      <c r="A57" s="58"/>
      <c r="B57" s="212">
        <v>28</v>
      </c>
      <c r="C57" s="425" t="s">
        <v>590</v>
      </c>
      <c r="D57" s="133" t="s">
        <v>428</v>
      </c>
      <c r="F57" s="66"/>
      <c r="K57" s="70"/>
      <c r="L57" s="70"/>
    </row>
  </sheetData>
  <mergeCells count="1">
    <mergeCell ref="A1:M1"/>
  </mergeCells>
  <phoneticPr fontId="3"/>
  <conditionalFormatting sqref="G30:G38 F14:F21 F25:F29 M14:M23 M25:M29 M2:M9 G41:G57 F58:F65536 M58:M65536 F1:F11">
    <cfRule type="cellIs" dxfId="68" priority="13" stopIfTrue="1" operator="lessThanOrEqual">
      <formula>4</formula>
    </cfRule>
    <cfRule type="cellIs" dxfId="67" priority="14" stopIfTrue="1" operator="between">
      <formula>5</formula>
      <formula>20</formula>
    </cfRule>
  </conditionalFormatting>
  <conditionalFormatting sqref="F12">
    <cfRule type="cellIs" dxfId="66" priority="9" stopIfTrue="1" operator="lessThanOrEqual">
      <formula>4</formula>
    </cfRule>
    <cfRule type="cellIs" dxfId="65" priority="10" stopIfTrue="1" operator="between">
      <formula>5</formula>
      <formula>20</formula>
    </cfRule>
  </conditionalFormatting>
  <conditionalFormatting sqref="M10:M11">
    <cfRule type="cellIs" dxfId="64" priority="7" stopIfTrue="1" operator="lessThanOrEqual">
      <formula>4</formula>
    </cfRule>
    <cfRule type="cellIs" dxfId="63" priority="8" stopIfTrue="1" operator="between">
      <formula>5</formula>
      <formula>20</formula>
    </cfRule>
  </conditionalFormatting>
  <conditionalFormatting sqref="M12">
    <cfRule type="cellIs" dxfId="62" priority="5" stopIfTrue="1" operator="lessThanOrEqual">
      <formula>4</formula>
    </cfRule>
    <cfRule type="cellIs" dxfId="61" priority="6" stopIfTrue="1" operator="between">
      <formula>5</formula>
      <formula>20</formula>
    </cfRule>
  </conditionalFormatting>
  <conditionalFormatting sqref="F24">
    <cfRule type="cellIs" dxfId="60" priority="1" stopIfTrue="1" operator="lessThanOrEqual">
      <formula>4</formula>
    </cfRule>
    <cfRule type="cellIs" dxfId="59" priority="2" stopIfTrue="1" operator="between">
      <formula>5</formula>
      <formula>20</formula>
    </cfRule>
  </conditionalFormatting>
  <conditionalFormatting sqref="F22:F23">
    <cfRule type="cellIs" dxfId="58" priority="3" stopIfTrue="1" operator="lessThanOrEqual">
      <formula>4</formula>
    </cfRule>
    <cfRule type="cellIs" dxfId="57" priority="4" stopIfTrue="1" operator="between">
      <formula>5</formula>
      <formula>20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errors="blank" horizontalDpi="4294967293" verticalDpi="4294967293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86"/>
  <sheetViews>
    <sheetView zoomScaleNormal="100" workbookViewId="0">
      <selection activeCell="C109" sqref="C109"/>
    </sheetView>
  </sheetViews>
  <sheetFormatPr defaultRowHeight="13.5"/>
  <cols>
    <col min="1" max="1" width="3.625" style="2" customWidth="1"/>
    <col min="2" max="2" width="3.625" style="2" hidden="1" customWidth="1"/>
    <col min="3" max="3" width="9" style="2"/>
    <col min="4" max="4" width="11.75" style="2" bestFit="1" customWidth="1"/>
    <col min="5" max="5" width="6.5" style="69" customWidth="1"/>
    <col min="6" max="6" width="6.5" style="2" customWidth="1"/>
    <col min="7" max="7" width="2.875" style="2" customWidth="1"/>
    <col min="8" max="8" width="3.625" style="2" customWidth="1"/>
    <col min="9" max="9" width="3.625" style="2" hidden="1" customWidth="1"/>
    <col min="10" max="10" width="9" style="2"/>
    <col min="11" max="11" width="11.75" style="2" bestFit="1" customWidth="1"/>
    <col min="12" max="12" width="6.5" style="69" customWidth="1"/>
    <col min="13" max="13" width="6.5" style="2" customWidth="1"/>
    <col min="14" max="14" width="5" style="2" customWidth="1"/>
    <col min="15" max="15" width="3.375" style="2" customWidth="1"/>
    <col min="16" max="16" width="4.125" style="2" customWidth="1"/>
    <col min="17" max="18" width="5.875" style="2" customWidth="1"/>
    <col min="19" max="16384" width="9" style="2"/>
  </cols>
  <sheetData>
    <row r="1" spans="1:18" s="29" customFormat="1" ht="37.5" customHeight="1">
      <c r="A1" s="755" t="s">
        <v>76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39"/>
      <c r="O1" s="39"/>
      <c r="P1" s="39"/>
    </row>
    <row r="2" spans="1:18" s="44" customFormat="1" ht="20.25" customHeight="1">
      <c r="A2" s="273" t="s">
        <v>237</v>
      </c>
      <c r="B2" s="273" t="s">
        <v>41</v>
      </c>
      <c r="C2" s="273" t="s">
        <v>0</v>
      </c>
      <c r="D2" s="273" t="s">
        <v>1</v>
      </c>
      <c r="E2" s="282" t="s">
        <v>5</v>
      </c>
      <c r="F2" s="273" t="s">
        <v>4</v>
      </c>
      <c r="G2" s="245"/>
      <c r="H2" s="273" t="s">
        <v>235</v>
      </c>
      <c r="I2" s="273" t="s">
        <v>46</v>
      </c>
      <c r="J2" s="273" t="s">
        <v>0</v>
      </c>
      <c r="K2" s="273" t="s">
        <v>1</v>
      </c>
      <c r="L2" s="282" t="s">
        <v>5</v>
      </c>
      <c r="M2" s="273" t="s">
        <v>4</v>
      </c>
    </row>
    <row r="3" spans="1:18" s="44" customFormat="1" ht="21.95" customHeight="1">
      <c r="A3" s="273">
        <v>1</v>
      </c>
      <c r="B3" s="284">
        <v>6</v>
      </c>
      <c r="C3" s="284" t="str">
        <f>VLOOKUP(B3,$B$39:$D$86,2)</f>
        <v>仲村</v>
      </c>
      <c r="D3" s="284" t="str">
        <f>VLOOKUP(B3,$B$39:$D$86,3)</f>
        <v>袖ヶ浦</v>
      </c>
      <c r="E3" s="282">
        <v>18.5</v>
      </c>
      <c r="F3" s="284">
        <v>11</v>
      </c>
      <c r="G3" s="245"/>
      <c r="H3" s="273">
        <v>1</v>
      </c>
      <c r="I3" s="284">
        <v>13</v>
      </c>
      <c r="J3" s="284" t="str">
        <f>VLOOKUP(I3,$B$39:$D$86,2)</f>
        <v>高橋</v>
      </c>
      <c r="K3" s="284" t="str">
        <f>VLOOKUP(I3,$B$39:$D$86,3)</f>
        <v>成東</v>
      </c>
      <c r="L3" s="282">
        <v>18.7</v>
      </c>
      <c r="M3" s="284">
        <v>11</v>
      </c>
      <c r="O3" s="45"/>
      <c r="P3" s="45"/>
      <c r="Q3" s="46"/>
      <c r="R3" s="45"/>
    </row>
    <row r="4" spans="1:18" s="44" customFormat="1" ht="21.95" customHeight="1">
      <c r="A4" s="273">
        <v>2</v>
      </c>
      <c r="B4" s="284">
        <v>1</v>
      </c>
      <c r="C4" s="284" t="str">
        <f t="shared" ref="C4:C14" si="0">VLOOKUP(B4,$B$39:$D$86,2)</f>
        <v>本</v>
      </c>
      <c r="D4" s="284" t="str">
        <f t="shared" ref="D4:D14" si="1">VLOOKUP(B4,$B$39:$D$86,3)</f>
        <v>拓大紅陵</v>
      </c>
      <c r="E4" s="282">
        <v>20.100000000000001</v>
      </c>
      <c r="F4" s="284">
        <v>1</v>
      </c>
      <c r="G4" s="245"/>
      <c r="H4" s="273">
        <v>2</v>
      </c>
      <c r="I4" s="284">
        <v>37</v>
      </c>
      <c r="J4" s="284" t="str">
        <f t="shared" ref="J4:J14" si="2">VLOOKUP(I4,$B$39:$D$86,2)</f>
        <v>松本</v>
      </c>
      <c r="K4" s="284" t="str">
        <f t="shared" ref="K4:K14" si="3">VLOOKUP(I4,$B$39:$D$86,3)</f>
        <v>野田中央</v>
      </c>
      <c r="L4" s="282">
        <v>19.3</v>
      </c>
      <c r="M4" s="284">
        <v>6</v>
      </c>
      <c r="O4" s="45"/>
      <c r="P4" s="45"/>
      <c r="Q4" s="46"/>
      <c r="R4" s="45"/>
    </row>
    <row r="5" spans="1:18" s="44" customFormat="1" ht="21.95" customHeight="1">
      <c r="A5" s="273">
        <v>3</v>
      </c>
      <c r="B5" s="284">
        <v>4</v>
      </c>
      <c r="C5" s="284" t="str">
        <f t="shared" si="0"/>
        <v>金子</v>
      </c>
      <c r="D5" s="284" t="str">
        <f t="shared" si="1"/>
        <v>木更津総合</v>
      </c>
      <c r="E5" s="282">
        <v>19.600000000000001</v>
      </c>
      <c r="F5" s="284">
        <v>2</v>
      </c>
      <c r="G5" s="245"/>
      <c r="H5" s="273">
        <v>3</v>
      </c>
      <c r="I5" s="284">
        <v>15</v>
      </c>
      <c r="J5" s="284" t="s">
        <v>662</v>
      </c>
      <c r="K5" s="284" t="str">
        <f t="shared" si="3"/>
        <v>学館浦安</v>
      </c>
      <c r="L5" s="282">
        <v>18.5</v>
      </c>
      <c r="M5" s="284">
        <v>12</v>
      </c>
      <c r="O5" s="45"/>
      <c r="P5" s="45"/>
      <c r="Q5" s="46"/>
      <c r="R5" s="45"/>
    </row>
    <row r="6" spans="1:18" s="44" customFormat="1" ht="21.95" customHeight="1">
      <c r="A6" s="273">
        <v>4</v>
      </c>
      <c r="B6" s="284">
        <v>14</v>
      </c>
      <c r="C6" s="284" t="str">
        <f t="shared" si="0"/>
        <v>若梅</v>
      </c>
      <c r="D6" s="284" t="str">
        <f t="shared" si="1"/>
        <v>成東</v>
      </c>
      <c r="E6" s="282">
        <v>19</v>
      </c>
      <c r="F6" s="284">
        <v>6</v>
      </c>
      <c r="G6" s="245"/>
      <c r="H6" s="273">
        <v>4</v>
      </c>
      <c r="I6" s="284">
        <v>5</v>
      </c>
      <c r="J6" s="284" t="str">
        <f t="shared" si="2"/>
        <v>木村</v>
      </c>
      <c r="K6" s="284" t="str">
        <f t="shared" si="3"/>
        <v>木更津総合</v>
      </c>
      <c r="L6" s="282">
        <v>19.45</v>
      </c>
      <c r="M6" s="284">
        <v>4</v>
      </c>
      <c r="O6" s="45"/>
      <c r="P6" s="45"/>
      <c r="Q6" s="46"/>
      <c r="R6" s="45"/>
    </row>
    <row r="7" spans="1:18" s="44" customFormat="1" ht="21.95" customHeight="1">
      <c r="A7" s="273">
        <v>5</v>
      </c>
      <c r="B7" s="284">
        <v>10</v>
      </c>
      <c r="C7" s="284" t="str">
        <f t="shared" si="0"/>
        <v>浅野</v>
      </c>
      <c r="D7" s="284" t="str">
        <f t="shared" si="1"/>
        <v>茂原樟陽</v>
      </c>
      <c r="E7" s="282">
        <v>18.8</v>
      </c>
      <c r="F7" s="284">
        <v>8</v>
      </c>
      <c r="G7" s="245"/>
      <c r="H7" s="273">
        <v>5</v>
      </c>
      <c r="I7" s="284">
        <v>35</v>
      </c>
      <c r="J7" s="284" t="str">
        <f t="shared" si="2"/>
        <v>倉持</v>
      </c>
      <c r="K7" s="284" t="str">
        <f t="shared" si="3"/>
        <v>麗澤</v>
      </c>
      <c r="L7" s="282">
        <v>18.95</v>
      </c>
      <c r="M7" s="284">
        <v>9</v>
      </c>
      <c r="O7" s="45"/>
      <c r="P7" s="45"/>
      <c r="Q7" s="46"/>
      <c r="R7" s="45"/>
    </row>
    <row r="8" spans="1:18" s="44" customFormat="1" ht="21.95" customHeight="1">
      <c r="A8" s="273">
        <v>6</v>
      </c>
      <c r="B8" s="284">
        <v>36</v>
      </c>
      <c r="C8" s="284" t="str">
        <f t="shared" si="0"/>
        <v>志村</v>
      </c>
      <c r="D8" s="284" t="str">
        <f t="shared" si="1"/>
        <v>野田中央</v>
      </c>
      <c r="E8" s="282">
        <v>18.8</v>
      </c>
      <c r="F8" s="284">
        <v>8</v>
      </c>
      <c r="G8" s="245"/>
      <c r="H8" s="273">
        <v>6</v>
      </c>
      <c r="I8" s="284">
        <v>29</v>
      </c>
      <c r="J8" s="284" t="str">
        <f t="shared" si="2"/>
        <v>西川</v>
      </c>
      <c r="K8" s="284" t="str">
        <f t="shared" si="3"/>
        <v>千葉南</v>
      </c>
      <c r="L8" s="282">
        <v>19.399999999999999</v>
      </c>
      <c r="M8" s="284">
        <v>5</v>
      </c>
      <c r="O8" s="45"/>
      <c r="P8" s="45"/>
      <c r="Q8" s="46"/>
      <c r="R8" s="45"/>
    </row>
    <row r="9" spans="1:18" s="44" customFormat="1" ht="21.95" customHeight="1">
      <c r="A9" s="273">
        <v>7</v>
      </c>
      <c r="B9" s="284">
        <v>18</v>
      </c>
      <c r="C9" s="284" t="str">
        <f t="shared" si="0"/>
        <v>南</v>
      </c>
      <c r="D9" s="284" t="str">
        <f t="shared" si="1"/>
        <v>船橋東</v>
      </c>
      <c r="E9" s="282">
        <v>18.600000000000001</v>
      </c>
      <c r="F9" s="284">
        <v>10</v>
      </c>
      <c r="G9" s="245"/>
      <c r="H9" s="273">
        <v>7</v>
      </c>
      <c r="I9" s="284">
        <v>17</v>
      </c>
      <c r="J9" s="284" t="str">
        <f t="shared" si="2"/>
        <v>岡崎</v>
      </c>
      <c r="K9" s="284" t="str">
        <f t="shared" si="3"/>
        <v>船橋東</v>
      </c>
      <c r="L9" s="282">
        <v>19.5</v>
      </c>
      <c r="M9" s="284">
        <v>3</v>
      </c>
      <c r="O9" s="45"/>
      <c r="P9" s="45"/>
      <c r="Q9" s="46"/>
      <c r="R9" s="45"/>
    </row>
    <row r="10" spans="1:18" s="44" customFormat="1" ht="21.95" customHeight="1">
      <c r="A10" s="273">
        <v>8</v>
      </c>
      <c r="B10" s="284">
        <v>27</v>
      </c>
      <c r="C10" s="284" t="str">
        <f t="shared" si="0"/>
        <v>高田</v>
      </c>
      <c r="D10" s="284" t="str">
        <f t="shared" si="1"/>
        <v>敬愛学園</v>
      </c>
      <c r="E10" s="282">
        <v>19.399999999999999</v>
      </c>
      <c r="F10" s="284">
        <v>4</v>
      </c>
      <c r="G10" s="126"/>
      <c r="H10" s="273">
        <v>8</v>
      </c>
      <c r="I10" s="284">
        <v>7</v>
      </c>
      <c r="J10" s="284" t="str">
        <f t="shared" si="2"/>
        <v>大坪</v>
      </c>
      <c r="K10" s="284" t="str">
        <f t="shared" si="3"/>
        <v>袖ヶ浦</v>
      </c>
      <c r="L10" s="282">
        <v>18.75</v>
      </c>
      <c r="M10" s="284">
        <v>10</v>
      </c>
      <c r="O10" s="45"/>
      <c r="P10" s="45"/>
      <c r="Q10" s="46"/>
      <c r="R10" s="45"/>
    </row>
    <row r="11" spans="1:18" s="44" customFormat="1" ht="21.95" customHeight="1">
      <c r="A11" s="273">
        <v>9</v>
      </c>
      <c r="B11" s="284">
        <v>33</v>
      </c>
      <c r="C11" s="284" t="str">
        <f t="shared" si="0"/>
        <v>上野</v>
      </c>
      <c r="D11" s="284" t="str">
        <f t="shared" si="1"/>
        <v>西武台</v>
      </c>
      <c r="E11" s="282">
        <v>19.55</v>
      </c>
      <c r="F11" s="284">
        <v>3</v>
      </c>
      <c r="G11" s="245"/>
      <c r="H11" s="273">
        <v>9</v>
      </c>
      <c r="I11" s="284">
        <v>28</v>
      </c>
      <c r="J11" s="284" t="str">
        <f t="shared" si="2"/>
        <v>松澤</v>
      </c>
      <c r="K11" s="284" t="str">
        <f t="shared" si="3"/>
        <v>敬愛学園</v>
      </c>
      <c r="L11" s="282">
        <v>19.05</v>
      </c>
      <c r="M11" s="284">
        <v>8</v>
      </c>
      <c r="O11" s="45"/>
      <c r="P11" s="45"/>
      <c r="Q11" s="45"/>
      <c r="R11" s="45"/>
    </row>
    <row r="12" spans="1:18" s="44" customFormat="1" ht="21.95" customHeight="1">
      <c r="A12" s="273">
        <v>10</v>
      </c>
      <c r="B12" s="284">
        <v>25</v>
      </c>
      <c r="C12" s="284" t="str">
        <f t="shared" si="0"/>
        <v>森島</v>
      </c>
      <c r="D12" s="284" t="str">
        <f t="shared" si="1"/>
        <v>幕張</v>
      </c>
      <c r="E12" s="282">
        <v>19.149999999999999</v>
      </c>
      <c r="F12" s="284">
        <v>5</v>
      </c>
      <c r="G12" s="245"/>
      <c r="H12" s="273">
        <v>10</v>
      </c>
      <c r="I12" s="284">
        <v>8</v>
      </c>
      <c r="J12" s="284" t="str">
        <f t="shared" si="2"/>
        <v>青山</v>
      </c>
      <c r="K12" s="284" t="str">
        <f t="shared" si="3"/>
        <v>長生</v>
      </c>
      <c r="L12" s="282">
        <v>19.649999999999999</v>
      </c>
      <c r="M12" s="284">
        <v>2</v>
      </c>
      <c r="O12" s="45"/>
      <c r="P12" s="45"/>
      <c r="Q12" s="45"/>
      <c r="R12" s="45"/>
    </row>
    <row r="13" spans="1:18" s="44" customFormat="1" ht="21.95" customHeight="1">
      <c r="A13" s="273">
        <v>11</v>
      </c>
      <c r="B13" s="273">
        <v>41</v>
      </c>
      <c r="C13" s="284" t="str">
        <f t="shared" si="0"/>
        <v>伊藤</v>
      </c>
      <c r="D13" s="284" t="str">
        <f t="shared" si="1"/>
        <v>佐原</v>
      </c>
      <c r="E13" s="273">
        <v>18.2</v>
      </c>
      <c r="F13" s="273">
        <v>12</v>
      </c>
      <c r="G13" s="245"/>
      <c r="H13" s="273">
        <v>11</v>
      </c>
      <c r="I13" s="273">
        <v>23</v>
      </c>
      <c r="J13" s="284" t="str">
        <f t="shared" si="2"/>
        <v>松永</v>
      </c>
      <c r="K13" s="284" t="str">
        <f t="shared" si="3"/>
        <v>習志野</v>
      </c>
      <c r="L13" s="273">
        <v>19.899999999999999</v>
      </c>
      <c r="M13" s="273">
        <v>1</v>
      </c>
      <c r="O13" s="45"/>
      <c r="P13" s="45"/>
      <c r="Q13" s="45"/>
      <c r="R13" s="45"/>
    </row>
    <row r="14" spans="1:18" s="44" customFormat="1" ht="21.95" customHeight="1">
      <c r="A14" s="273">
        <v>12</v>
      </c>
      <c r="B14" s="273">
        <v>9</v>
      </c>
      <c r="C14" s="284" t="str">
        <f t="shared" si="0"/>
        <v>岡澤</v>
      </c>
      <c r="D14" s="284" t="str">
        <f t="shared" si="1"/>
        <v>長生</v>
      </c>
      <c r="E14" s="274">
        <v>18.899999999999999</v>
      </c>
      <c r="F14" s="273">
        <v>7</v>
      </c>
      <c r="G14" s="245"/>
      <c r="H14" s="273">
        <v>12</v>
      </c>
      <c r="I14" s="273">
        <v>39</v>
      </c>
      <c r="J14" s="284" t="str">
        <f t="shared" si="2"/>
        <v>森川</v>
      </c>
      <c r="K14" s="284" t="str">
        <f t="shared" si="3"/>
        <v>成田北</v>
      </c>
      <c r="L14" s="274">
        <v>19.149999999999999</v>
      </c>
      <c r="M14" s="273">
        <v>7</v>
      </c>
      <c r="O14" s="45"/>
      <c r="P14" s="45"/>
      <c r="Q14" s="45"/>
      <c r="R14" s="45"/>
    </row>
    <row r="15" spans="1:18" s="44" customFormat="1" ht="21.95" customHeight="1">
      <c r="A15" s="126"/>
      <c r="B15" s="126"/>
      <c r="C15" s="285"/>
      <c r="D15" s="285"/>
      <c r="E15" s="126"/>
      <c r="F15" s="126"/>
      <c r="G15" s="245"/>
      <c r="H15" s="126"/>
      <c r="I15" s="126"/>
      <c r="J15" s="285"/>
      <c r="K15" s="285"/>
      <c r="L15" s="126"/>
      <c r="M15" s="126"/>
      <c r="O15" s="45"/>
      <c r="P15" s="45"/>
      <c r="Q15" s="45"/>
      <c r="R15" s="45"/>
    </row>
    <row r="16" spans="1:18" s="44" customFormat="1" ht="21.95" customHeight="1">
      <c r="A16" s="245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O16" s="45"/>
      <c r="P16" s="45"/>
      <c r="Q16" s="45"/>
      <c r="R16" s="45"/>
    </row>
    <row r="17" spans="1:18" s="44" customFormat="1" ht="10.5" customHeight="1">
      <c r="A17" s="245"/>
      <c r="B17" s="245"/>
      <c r="C17" s="245"/>
      <c r="D17" s="245"/>
      <c r="E17" s="245"/>
      <c r="F17" s="245"/>
      <c r="G17" s="245"/>
      <c r="H17" s="126"/>
      <c r="I17" s="126"/>
      <c r="J17" s="285"/>
      <c r="K17" s="285"/>
      <c r="L17" s="126"/>
      <c r="M17" s="126"/>
      <c r="O17" s="45"/>
      <c r="P17" s="45"/>
      <c r="Q17" s="45"/>
      <c r="R17" s="45"/>
    </row>
    <row r="18" spans="1:18" s="44" customFormat="1" ht="20.25" customHeight="1">
      <c r="A18" s="273" t="s">
        <v>234</v>
      </c>
      <c r="B18" s="273" t="s">
        <v>41</v>
      </c>
      <c r="C18" s="273" t="s">
        <v>0</v>
      </c>
      <c r="D18" s="273" t="s">
        <v>1</v>
      </c>
      <c r="E18" s="282" t="s">
        <v>5</v>
      </c>
      <c r="F18" s="273" t="s">
        <v>4</v>
      </c>
      <c r="G18" s="126"/>
      <c r="H18" s="273" t="s">
        <v>236</v>
      </c>
      <c r="I18" s="273" t="s">
        <v>46</v>
      </c>
      <c r="J18" s="273" t="s">
        <v>0</v>
      </c>
      <c r="K18" s="273" t="s">
        <v>1</v>
      </c>
      <c r="L18" s="282" t="s">
        <v>5</v>
      </c>
      <c r="M18" s="273" t="s">
        <v>4</v>
      </c>
      <c r="O18" s="45"/>
      <c r="P18" s="45"/>
      <c r="Q18" s="45"/>
      <c r="R18" s="45"/>
    </row>
    <row r="19" spans="1:18" s="44" customFormat="1" ht="20.25" customHeight="1">
      <c r="A19" s="273">
        <v>1</v>
      </c>
      <c r="B19" s="284">
        <v>30</v>
      </c>
      <c r="C19" s="284" t="str">
        <f t="shared" ref="C19:C29" si="4">VLOOKUP(B19,$B$39:$D$86,2)</f>
        <v>近藤</v>
      </c>
      <c r="D19" s="284" t="str">
        <f t="shared" ref="D19:D29" si="5">VLOOKUP(B19,$B$39:$D$86,3)</f>
        <v>千葉南</v>
      </c>
      <c r="E19" s="282">
        <v>18.899999999999999</v>
      </c>
      <c r="F19" s="284">
        <v>8</v>
      </c>
      <c r="G19" s="245"/>
      <c r="H19" s="273">
        <v>1</v>
      </c>
      <c r="I19" s="284">
        <v>32</v>
      </c>
      <c r="J19" s="284" t="str">
        <f t="shared" ref="J19:J29" si="6">VLOOKUP(I19,$B$39:$D$86,2)</f>
        <v>山内</v>
      </c>
      <c r="K19" s="284" t="str">
        <f t="shared" ref="K19:K29" si="7">VLOOKUP(I19,$B$39:$D$86,3)</f>
        <v>柏日体</v>
      </c>
      <c r="L19" s="282">
        <v>19.3</v>
      </c>
      <c r="M19" s="284">
        <v>4</v>
      </c>
      <c r="O19" s="45"/>
      <c r="P19" s="45"/>
      <c r="Q19" s="45"/>
      <c r="R19" s="45"/>
    </row>
    <row r="20" spans="1:18" s="44" customFormat="1" ht="20.25" customHeight="1">
      <c r="A20" s="273">
        <v>2</v>
      </c>
      <c r="B20" s="284">
        <v>26</v>
      </c>
      <c r="C20" s="284" t="str">
        <f t="shared" si="4"/>
        <v>岩田</v>
      </c>
      <c r="D20" s="284" t="str">
        <f t="shared" si="5"/>
        <v>千葉経済</v>
      </c>
      <c r="E20" s="282">
        <v>19.350000000000001</v>
      </c>
      <c r="F20" s="284">
        <v>4</v>
      </c>
      <c r="G20" s="112"/>
      <c r="H20" s="273">
        <v>2</v>
      </c>
      <c r="I20" s="284">
        <v>43</v>
      </c>
      <c r="J20" s="284" t="str">
        <f t="shared" si="6"/>
        <v>三橋</v>
      </c>
      <c r="K20" s="284" t="str">
        <f t="shared" si="7"/>
        <v>成田</v>
      </c>
      <c r="L20" s="282">
        <v>18.95</v>
      </c>
      <c r="M20" s="284">
        <v>9</v>
      </c>
      <c r="O20" s="45"/>
      <c r="P20" s="45"/>
      <c r="Q20" s="45"/>
      <c r="R20" s="45"/>
    </row>
    <row r="21" spans="1:18" s="44" customFormat="1" ht="21.95" customHeight="1">
      <c r="A21" s="273">
        <v>3</v>
      </c>
      <c r="B21" s="284">
        <v>31</v>
      </c>
      <c r="C21" s="284" t="str">
        <f t="shared" si="4"/>
        <v>大島</v>
      </c>
      <c r="D21" s="284" t="str">
        <f t="shared" si="5"/>
        <v>柏日体</v>
      </c>
      <c r="E21" s="282">
        <v>19.600000000000001</v>
      </c>
      <c r="F21" s="284">
        <v>3</v>
      </c>
      <c r="G21" s="112"/>
      <c r="H21" s="273">
        <v>3</v>
      </c>
      <c r="I21" s="284">
        <v>40</v>
      </c>
      <c r="J21" s="284" t="str">
        <f t="shared" si="6"/>
        <v>鈴木</v>
      </c>
      <c r="K21" s="284" t="str">
        <f t="shared" si="7"/>
        <v>佐原</v>
      </c>
      <c r="L21" s="282" t="s">
        <v>637</v>
      </c>
      <c r="M21" s="284"/>
      <c r="O21" s="45"/>
      <c r="P21" s="45"/>
      <c r="Q21" s="46"/>
      <c r="R21" s="45"/>
    </row>
    <row r="22" spans="1:18" s="44" customFormat="1" ht="21.95" customHeight="1">
      <c r="A22" s="273">
        <v>4</v>
      </c>
      <c r="B22" s="284">
        <v>21</v>
      </c>
      <c r="C22" s="284" t="str">
        <f t="shared" si="4"/>
        <v>松本</v>
      </c>
      <c r="D22" s="284" t="str">
        <f t="shared" si="5"/>
        <v>習志野</v>
      </c>
      <c r="E22" s="282">
        <v>19.25</v>
      </c>
      <c r="F22" s="284">
        <v>5</v>
      </c>
      <c r="G22" s="245"/>
      <c r="H22" s="273">
        <v>4</v>
      </c>
      <c r="I22" s="284">
        <v>2</v>
      </c>
      <c r="J22" s="284" t="str">
        <f t="shared" si="6"/>
        <v>鈴木 涼</v>
      </c>
      <c r="K22" s="284" t="str">
        <f t="shared" si="7"/>
        <v>拓大紅陵</v>
      </c>
      <c r="L22" s="282">
        <v>19.899999999999999</v>
      </c>
      <c r="M22" s="284">
        <v>1</v>
      </c>
      <c r="O22" s="45"/>
      <c r="P22" s="45"/>
      <c r="Q22" s="46"/>
      <c r="R22" s="45"/>
    </row>
    <row r="23" spans="1:18" s="44" customFormat="1" ht="21.95" customHeight="1">
      <c r="A23" s="273">
        <v>5</v>
      </c>
      <c r="B23" s="284">
        <v>38</v>
      </c>
      <c r="C23" s="284" t="str">
        <f t="shared" si="4"/>
        <v>兼坂</v>
      </c>
      <c r="D23" s="284" t="str">
        <f t="shared" si="5"/>
        <v>成田北</v>
      </c>
      <c r="E23" s="282">
        <v>19</v>
      </c>
      <c r="F23" s="284">
        <v>7</v>
      </c>
      <c r="G23" s="245"/>
      <c r="H23" s="273">
        <v>5</v>
      </c>
      <c r="I23" s="284">
        <v>20</v>
      </c>
      <c r="J23" s="284" t="str">
        <f t="shared" si="6"/>
        <v>嶋田</v>
      </c>
      <c r="K23" s="284" t="str">
        <f t="shared" si="7"/>
        <v>秀明八千代</v>
      </c>
      <c r="L23" s="282">
        <v>19.5</v>
      </c>
      <c r="M23" s="284">
        <v>3</v>
      </c>
      <c r="O23" s="45"/>
      <c r="P23" s="45"/>
      <c r="Q23" s="46"/>
      <c r="R23" s="45"/>
    </row>
    <row r="24" spans="1:18" s="44" customFormat="1" ht="21.95" customHeight="1">
      <c r="A24" s="273">
        <v>6</v>
      </c>
      <c r="B24" s="284">
        <v>47</v>
      </c>
      <c r="C24" s="284" t="str">
        <f t="shared" si="4"/>
        <v>鈴木</v>
      </c>
      <c r="D24" s="284" t="str">
        <f t="shared" si="5"/>
        <v>千葉黎明</v>
      </c>
      <c r="E24" s="282">
        <v>19.899999999999999</v>
      </c>
      <c r="F24" s="284">
        <v>1</v>
      </c>
      <c r="G24" s="245"/>
      <c r="H24" s="273">
        <v>6</v>
      </c>
      <c r="I24" s="284">
        <v>11</v>
      </c>
      <c r="J24" s="284" t="str">
        <f t="shared" si="6"/>
        <v>板倉</v>
      </c>
      <c r="K24" s="284" t="str">
        <f t="shared" si="7"/>
        <v>茂原樟陽</v>
      </c>
      <c r="L24" s="282">
        <v>18.5</v>
      </c>
      <c r="M24" s="284">
        <v>10</v>
      </c>
      <c r="O24" s="45"/>
      <c r="P24" s="45"/>
    </row>
    <row r="25" spans="1:18" s="44" customFormat="1" ht="21.95" customHeight="1">
      <c r="A25" s="273">
        <v>7</v>
      </c>
      <c r="B25" s="284">
        <v>44</v>
      </c>
      <c r="C25" s="284" t="str">
        <f t="shared" si="4"/>
        <v>野中</v>
      </c>
      <c r="D25" s="284" t="str">
        <f t="shared" si="5"/>
        <v>成田</v>
      </c>
      <c r="E25" s="282">
        <v>18.600000000000001</v>
      </c>
      <c r="F25" s="284">
        <v>10</v>
      </c>
      <c r="G25" s="245"/>
      <c r="H25" s="273">
        <v>7</v>
      </c>
      <c r="I25" s="284">
        <v>24</v>
      </c>
      <c r="J25" s="284" t="str">
        <f t="shared" si="6"/>
        <v>富田</v>
      </c>
      <c r="K25" s="284" t="str">
        <f t="shared" si="7"/>
        <v>幕張</v>
      </c>
      <c r="L25" s="282">
        <v>19.100000000000001</v>
      </c>
      <c r="M25" s="284">
        <v>6</v>
      </c>
      <c r="O25" s="45"/>
      <c r="P25" s="45"/>
      <c r="Q25" s="46"/>
      <c r="R25" s="45"/>
    </row>
    <row r="26" spans="1:18" s="44" customFormat="1" ht="21.95" customHeight="1">
      <c r="A26" s="273">
        <v>8</v>
      </c>
      <c r="B26" s="284">
        <v>16</v>
      </c>
      <c r="C26" s="284" t="str">
        <f t="shared" si="4"/>
        <v>中澤</v>
      </c>
      <c r="D26" s="284" t="str">
        <f t="shared" si="5"/>
        <v>学館浦安</v>
      </c>
      <c r="E26" s="282">
        <v>18.649999999999999</v>
      </c>
      <c r="F26" s="284">
        <v>9</v>
      </c>
      <c r="G26" s="245"/>
      <c r="H26" s="273">
        <v>8</v>
      </c>
      <c r="I26" s="284">
        <v>45</v>
      </c>
      <c r="J26" s="284" t="str">
        <f t="shared" si="6"/>
        <v>松井</v>
      </c>
      <c r="K26" s="284" t="str">
        <f t="shared" si="7"/>
        <v>銚子商業</v>
      </c>
      <c r="L26" s="282">
        <v>19.05</v>
      </c>
      <c r="M26" s="284">
        <v>7</v>
      </c>
      <c r="N26" s="45"/>
      <c r="O26" s="45"/>
      <c r="P26" s="45"/>
      <c r="Q26" s="46"/>
      <c r="R26" s="45"/>
    </row>
    <row r="27" spans="1:18" s="44" customFormat="1" ht="21.95" customHeight="1">
      <c r="A27" s="273">
        <v>9</v>
      </c>
      <c r="B27" s="284">
        <v>19</v>
      </c>
      <c r="C27" s="284" t="str">
        <f t="shared" si="4"/>
        <v>大島</v>
      </c>
      <c r="D27" s="284" t="str">
        <f t="shared" si="5"/>
        <v>秀明八千代</v>
      </c>
      <c r="E27" s="282">
        <v>19.8</v>
      </c>
      <c r="F27" s="284">
        <v>2</v>
      </c>
      <c r="G27" s="126"/>
      <c r="H27" s="273">
        <v>9</v>
      </c>
      <c r="I27" s="284">
        <v>42</v>
      </c>
      <c r="J27" s="284" t="str">
        <f t="shared" si="6"/>
        <v>山口 峻</v>
      </c>
      <c r="K27" s="284" t="str">
        <f t="shared" si="7"/>
        <v>市立銚子</v>
      </c>
      <c r="L27" s="282">
        <v>19</v>
      </c>
      <c r="M27" s="284">
        <v>8</v>
      </c>
      <c r="N27" s="45"/>
      <c r="O27" s="45"/>
      <c r="P27" s="45"/>
      <c r="Q27" s="46"/>
      <c r="R27" s="45"/>
    </row>
    <row r="28" spans="1:18" s="44" customFormat="1" ht="21.95" customHeight="1">
      <c r="A28" s="273">
        <v>10</v>
      </c>
      <c r="B28" s="284">
        <v>34</v>
      </c>
      <c r="C28" s="284" t="str">
        <f t="shared" si="4"/>
        <v>三宅</v>
      </c>
      <c r="D28" s="284" t="str">
        <f t="shared" si="5"/>
        <v>麗澤</v>
      </c>
      <c r="E28" s="282">
        <v>19.100000000000001</v>
      </c>
      <c r="F28" s="284">
        <v>6</v>
      </c>
      <c r="G28" s="245"/>
      <c r="H28" s="273">
        <v>10</v>
      </c>
      <c r="I28" s="284">
        <v>48</v>
      </c>
      <c r="J28" s="284" t="str">
        <f t="shared" si="6"/>
        <v>茂木</v>
      </c>
      <c r="K28" s="284" t="str">
        <f t="shared" si="7"/>
        <v>千葉黎明</v>
      </c>
      <c r="L28" s="282">
        <v>19.55</v>
      </c>
      <c r="M28" s="284">
        <v>2</v>
      </c>
      <c r="O28" s="45"/>
      <c r="P28" s="45"/>
      <c r="Q28" s="46"/>
      <c r="R28" s="45"/>
    </row>
    <row r="29" spans="1:18" s="44" customFormat="1" ht="21.95" customHeight="1">
      <c r="A29" s="273">
        <v>11</v>
      </c>
      <c r="B29" s="284">
        <v>46</v>
      </c>
      <c r="C29" s="284" t="str">
        <f t="shared" si="4"/>
        <v>山口</v>
      </c>
      <c r="D29" s="284" t="str">
        <f t="shared" si="5"/>
        <v>銚子商業</v>
      </c>
      <c r="E29" s="282">
        <v>18.55</v>
      </c>
      <c r="F29" s="284">
        <v>11</v>
      </c>
      <c r="G29" s="47"/>
      <c r="H29" s="273">
        <v>11</v>
      </c>
      <c r="I29" s="284">
        <v>12</v>
      </c>
      <c r="J29" s="284" t="str">
        <f t="shared" si="6"/>
        <v>菅澤</v>
      </c>
      <c r="K29" s="284" t="str">
        <f t="shared" si="7"/>
        <v>東金</v>
      </c>
      <c r="L29" s="282">
        <v>19.2</v>
      </c>
      <c r="M29" s="284">
        <v>5</v>
      </c>
      <c r="O29" s="45"/>
      <c r="P29" s="45"/>
      <c r="Q29" s="46"/>
      <c r="R29" s="45"/>
    </row>
    <row r="30" spans="1:18" s="44" customFormat="1" ht="21.95" customHeight="1">
      <c r="A30" s="445"/>
      <c r="B30" s="45"/>
      <c r="C30" s="285"/>
      <c r="D30" s="285"/>
      <c r="E30" s="46"/>
      <c r="F30" s="446"/>
      <c r="G30" s="47"/>
      <c r="H30" s="445"/>
      <c r="I30" s="45"/>
      <c r="J30" s="285"/>
      <c r="K30" s="285"/>
      <c r="L30" s="46"/>
      <c r="M30" s="446"/>
    </row>
    <row r="31" spans="1:18" s="44" customFormat="1" ht="21.95" customHeight="1">
      <c r="A31" s="21"/>
      <c r="B31" s="45"/>
      <c r="C31" s="141"/>
      <c r="D31" s="141"/>
      <c r="E31" s="46"/>
      <c r="F31" s="21"/>
      <c r="G31" s="47"/>
      <c r="H31" s="21"/>
      <c r="I31" s="45"/>
      <c r="J31" s="141"/>
      <c r="K31" s="141"/>
      <c r="L31" s="46"/>
      <c r="M31" s="21"/>
    </row>
    <row r="32" spans="1:18" s="44" customFormat="1" ht="21.95" customHeight="1">
      <c r="A32" s="21"/>
      <c r="B32" s="45"/>
      <c r="C32" s="141"/>
      <c r="D32" s="141"/>
      <c r="E32" s="45"/>
      <c r="F32" s="45"/>
      <c r="G32" s="47"/>
      <c r="H32" s="21"/>
      <c r="I32" s="45"/>
      <c r="J32" s="141"/>
      <c r="K32" s="141"/>
      <c r="L32" s="45"/>
      <c r="M32" s="45"/>
    </row>
    <row r="33" spans="1:15" s="44" customFormat="1" ht="21.95" customHeight="1"/>
    <row r="34" spans="1:15" s="44" customFormat="1" ht="21.95" customHeight="1">
      <c r="A34" s="45"/>
      <c r="B34" s="94"/>
      <c r="C34" s="94"/>
      <c r="D34" s="94"/>
      <c r="E34" s="65"/>
      <c r="F34" s="94"/>
      <c r="G34" s="47"/>
      <c r="H34" s="45"/>
      <c r="I34" s="94"/>
      <c r="J34" s="94"/>
      <c r="K34" s="94"/>
      <c r="L34" s="65"/>
      <c r="M34" s="94"/>
    </row>
    <row r="35" spans="1:15" s="44" customFormat="1" ht="21.95" customHeight="1">
      <c r="A35" s="45"/>
      <c r="B35" s="94"/>
      <c r="C35" s="94"/>
      <c r="D35" s="94"/>
      <c r="E35" s="65"/>
      <c r="F35" s="94"/>
      <c r="G35" s="47"/>
      <c r="H35" s="45"/>
      <c r="I35" s="94"/>
      <c r="J35" s="94"/>
      <c r="K35" s="94"/>
      <c r="L35" s="65"/>
      <c r="M35" s="94"/>
    </row>
    <row r="36" spans="1:15" s="44" customFormat="1" ht="21.95" customHeight="1">
      <c r="A36" s="45"/>
      <c r="B36" s="94"/>
      <c r="C36" s="94"/>
      <c r="D36" s="94"/>
      <c r="E36" s="65"/>
      <c r="F36" s="94"/>
      <c r="G36" s="47"/>
      <c r="H36" s="45"/>
      <c r="I36" s="94"/>
      <c r="J36" s="94"/>
      <c r="K36" s="94"/>
      <c r="L36" s="65"/>
      <c r="M36" s="94"/>
    </row>
    <row r="37" spans="1:15" s="44" customFormat="1">
      <c r="E37" s="68"/>
      <c r="L37" s="68"/>
    </row>
    <row r="38" spans="1:15">
      <c r="C38" s="2" t="s">
        <v>39</v>
      </c>
    </row>
    <row r="39" spans="1:15" ht="18" customHeight="1">
      <c r="B39" s="205">
        <v>1</v>
      </c>
      <c r="C39" s="375" t="s">
        <v>444</v>
      </c>
      <c r="D39" s="133" t="s">
        <v>401</v>
      </c>
      <c r="J39" s="108"/>
      <c r="K39" s="108"/>
      <c r="L39" s="209"/>
      <c r="M39" s="33"/>
      <c r="N39" s="33"/>
    </row>
    <row r="40" spans="1:15" ht="18" customHeight="1">
      <c r="B40" s="205">
        <v>2</v>
      </c>
      <c r="C40" s="133" t="s">
        <v>446</v>
      </c>
      <c r="D40" s="133" t="s">
        <v>401</v>
      </c>
      <c r="J40" s="108"/>
      <c r="K40" s="108"/>
      <c r="L40" s="33"/>
      <c r="M40" s="33"/>
      <c r="N40" s="33"/>
    </row>
    <row r="41" spans="1:15" ht="18" customHeight="1">
      <c r="B41" s="205">
        <v>3</v>
      </c>
      <c r="C41" s="133" t="s">
        <v>445</v>
      </c>
      <c r="D41" s="133" t="s">
        <v>401</v>
      </c>
      <c r="E41" s="69" t="s">
        <v>447</v>
      </c>
      <c r="J41" s="108"/>
      <c r="K41" s="108"/>
      <c r="L41" s="33"/>
      <c r="M41" s="33"/>
      <c r="N41" s="33"/>
      <c r="O41" s="33"/>
    </row>
    <row r="42" spans="1:15" ht="18" customHeight="1">
      <c r="B42" s="205">
        <v>4</v>
      </c>
      <c r="C42" s="133" t="s">
        <v>448</v>
      </c>
      <c r="D42" s="133" t="s">
        <v>408</v>
      </c>
      <c r="J42" s="108"/>
      <c r="K42" s="108"/>
      <c r="L42" s="33"/>
      <c r="M42" s="33"/>
      <c r="N42" s="33"/>
      <c r="O42" s="33"/>
    </row>
    <row r="43" spans="1:15" ht="18" customHeight="1">
      <c r="B43" s="205">
        <v>5</v>
      </c>
      <c r="C43" s="133" t="s">
        <v>449</v>
      </c>
      <c r="D43" s="133" t="s">
        <v>408</v>
      </c>
      <c r="J43" s="108"/>
      <c r="K43" s="108"/>
      <c r="L43" s="33"/>
      <c r="M43" s="33"/>
      <c r="N43" s="33"/>
      <c r="O43" s="33"/>
    </row>
    <row r="44" spans="1:15" ht="18" customHeight="1">
      <c r="B44" s="205">
        <v>6</v>
      </c>
      <c r="C44" s="133" t="s">
        <v>450</v>
      </c>
      <c r="D44" s="133" t="s">
        <v>452</v>
      </c>
      <c r="J44" s="108"/>
      <c r="K44" s="108"/>
      <c r="L44" s="33"/>
      <c r="M44" s="33"/>
      <c r="N44" s="33"/>
      <c r="O44" s="33"/>
    </row>
    <row r="45" spans="1:15" ht="18" customHeight="1">
      <c r="B45" s="205">
        <v>7</v>
      </c>
      <c r="C45" s="133" t="s">
        <v>451</v>
      </c>
      <c r="D45" s="133" t="s">
        <v>452</v>
      </c>
      <c r="J45" s="108"/>
      <c r="K45" s="108"/>
      <c r="L45" s="33"/>
      <c r="M45" s="33"/>
      <c r="N45" s="33"/>
      <c r="O45" s="33"/>
    </row>
    <row r="46" spans="1:15" ht="18" customHeight="1">
      <c r="B46" s="205">
        <v>8</v>
      </c>
      <c r="C46" s="133" t="s">
        <v>453</v>
      </c>
      <c r="D46" s="133" t="s">
        <v>410</v>
      </c>
      <c r="J46" s="108"/>
      <c r="K46" s="108"/>
      <c r="L46" s="33"/>
      <c r="M46" s="33"/>
      <c r="N46" s="33"/>
      <c r="O46" s="33"/>
    </row>
    <row r="47" spans="1:15" ht="18" customHeight="1">
      <c r="B47" s="205">
        <v>9</v>
      </c>
      <c r="C47" s="133" t="s">
        <v>454</v>
      </c>
      <c r="D47" s="133" t="s">
        <v>410</v>
      </c>
      <c r="J47" s="5"/>
      <c r="K47" s="108"/>
      <c r="L47" s="108"/>
      <c r="M47" s="33"/>
      <c r="N47" s="33"/>
      <c r="O47" s="33"/>
    </row>
    <row r="48" spans="1:15" ht="18" customHeight="1">
      <c r="B48" s="205">
        <v>10</v>
      </c>
      <c r="C48" s="133" t="s">
        <v>455</v>
      </c>
      <c r="D48" s="133" t="s">
        <v>456</v>
      </c>
      <c r="K48" s="206"/>
      <c r="L48" s="108"/>
      <c r="M48" s="33"/>
      <c r="N48" s="33"/>
      <c r="O48" s="33"/>
    </row>
    <row r="49" spans="2:17" ht="18" customHeight="1">
      <c r="B49" s="205">
        <v>11</v>
      </c>
      <c r="C49" s="133" t="s">
        <v>457</v>
      </c>
      <c r="D49" s="133" t="s">
        <v>456</v>
      </c>
      <c r="K49" s="207"/>
      <c r="L49" s="108"/>
      <c r="M49" s="33"/>
      <c r="N49" s="33"/>
      <c r="O49" s="33"/>
    </row>
    <row r="50" spans="2:17" ht="18" customHeight="1">
      <c r="B50" s="205">
        <v>12</v>
      </c>
      <c r="C50" s="133" t="s">
        <v>458</v>
      </c>
      <c r="D50" s="133" t="s">
        <v>412</v>
      </c>
      <c r="K50" s="207"/>
      <c r="L50" s="108"/>
      <c r="M50" s="33"/>
      <c r="N50" s="33"/>
      <c r="O50" s="33"/>
    </row>
    <row r="51" spans="2:17" ht="18" customHeight="1">
      <c r="B51" s="205">
        <v>13</v>
      </c>
      <c r="C51" s="133" t="s">
        <v>459</v>
      </c>
      <c r="D51" s="133" t="s">
        <v>414</v>
      </c>
      <c r="K51" s="207"/>
      <c r="L51" s="108"/>
      <c r="M51" s="33"/>
      <c r="N51" s="33"/>
      <c r="O51" s="33"/>
    </row>
    <row r="52" spans="2:17" ht="18" customHeight="1">
      <c r="B52" s="205">
        <v>14</v>
      </c>
      <c r="C52" s="133" t="s">
        <v>460</v>
      </c>
      <c r="D52" s="133" t="s">
        <v>414</v>
      </c>
      <c r="F52" s="51"/>
    </row>
    <row r="53" spans="2:17" ht="18" customHeight="1">
      <c r="B53" s="205">
        <v>15</v>
      </c>
      <c r="C53" s="133" t="s">
        <v>461</v>
      </c>
      <c r="D53" s="133" t="s">
        <v>462</v>
      </c>
      <c r="F53" s="45"/>
    </row>
    <row r="54" spans="2:17" ht="18" customHeight="1">
      <c r="B54" s="205">
        <v>16</v>
      </c>
      <c r="C54" s="133" t="s">
        <v>463</v>
      </c>
      <c r="D54" s="133" t="s">
        <v>462</v>
      </c>
      <c r="F54" s="45"/>
      <c r="K54" s="58"/>
    </row>
    <row r="55" spans="2:17" ht="18" customHeight="1">
      <c r="B55" s="205">
        <v>17</v>
      </c>
      <c r="C55" s="133" t="s">
        <v>464</v>
      </c>
      <c r="D55" s="133" t="s">
        <v>418</v>
      </c>
      <c r="F55" s="45"/>
      <c r="K55" s="5"/>
    </row>
    <row r="56" spans="2:17" ht="18" customHeight="1">
      <c r="B56" s="205">
        <v>18</v>
      </c>
      <c r="C56" s="133" t="s">
        <v>465</v>
      </c>
      <c r="D56" s="133" t="s">
        <v>418</v>
      </c>
      <c r="F56" s="45"/>
      <c r="K56" s="58"/>
    </row>
    <row r="57" spans="2:17" ht="18" customHeight="1">
      <c r="B57" s="205">
        <v>19</v>
      </c>
      <c r="C57" s="133" t="s">
        <v>466</v>
      </c>
      <c r="D57" s="133" t="s">
        <v>421</v>
      </c>
      <c r="F57" s="45"/>
      <c r="K57" s="5"/>
    </row>
    <row r="58" spans="2:17" ht="18" customHeight="1">
      <c r="B58" s="205">
        <v>20</v>
      </c>
      <c r="C58" s="133" t="s">
        <v>467</v>
      </c>
      <c r="D58" s="133" t="s">
        <v>421</v>
      </c>
      <c r="F58" s="51"/>
      <c r="K58" s="5"/>
    </row>
    <row r="59" spans="2:17" ht="18" customHeight="1">
      <c r="B59" s="205">
        <v>21</v>
      </c>
      <c r="C59" s="133" t="s">
        <v>468</v>
      </c>
      <c r="D59" s="133" t="s">
        <v>469</v>
      </c>
      <c r="F59" s="51"/>
      <c r="K59" s="5"/>
    </row>
    <row r="60" spans="2:17" ht="18" customHeight="1">
      <c r="B60" s="205">
        <v>22</v>
      </c>
      <c r="C60" s="133" t="s">
        <v>470</v>
      </c>
      <c r="D60" s="133" t="s">
        <v>469</v>
      </c>
      <c r="F60" s="51"/>
      <c r="K60" s="5"/>
    </row>
    <row r="61" spans="2:17" ht="18" customHeight="1">
      <c r="B61" s="205">
        <v>23</v>
      </c>
      <c r="C61" s="133" t="s">
        <v>471</v>
      </c>
      <c r="D61" s="133" t="s">
        <v>469</v>
      </c>
      <c r="E61" s="69" t="s">
        <v>472</v>
      </c>
      <c r="F61" s="51"/>
      <c r="K61" s="5"/>
    </row>
    <row r="62" spans="2:17" ht="18" customHeight="1">
      <c r="B62" s="205">
        <v>24</v>
      </c>
      <c r="C62" s="133" t="s">
        <v>473</v>
      </c>
      <c r="D62" s="133" t="s">
        <v>474</v>
      </c>
      <c r="F62" s="51"/>
      <c r="K62" s="5"/>
    </row>
    <row r="63" spans="2:17" ht="18" customHeight="1">
      <c r="B63" s="205">
        <v>25</v>
      </c>
      <c r="C63" s="133" t="s">
        <v>475</v>
      </c>
      <c r="D63" s="133" t="s">
        <v>474</v>
      </c>
      <c r="F63" s="45"/>
      <c r="K63" s="5"/>
    </row>
    <row r="64" spans="2:17" ht="18" customHeight="1">
      <c r="B64" s="205">
        <v>26</v>
      </c>
      <c r="C64" s="133" t="s">
        <v>476</v>
      </c>
      <c r="D64" s="133" t="s">
        <v>477</v>
      </c>
      <c r="F64" s="45"/>
      <c r="K64" s="5"/>
      <c r="M64" s="216"/>
      <c r="N64" s="21"/>
      <c r="O64" s="209"/>
      <c r="P64" s="33"/>
      <c r="Q64" s="5"/>
    </row>
    <row r="65" spans="2:17" ht="18" customHeight="1">
      <c r="B65" s="205">
        <v>27</v>
      </c>
      <c r="C65" s="133" t="s">
        <v>478</v>
      </c>
      <c r="D65" s="133" t="s">
        <v>425</v>
      </c>
      <c r="F65" s="45"/>
      <c r="K65" s="5"/>
      <c r="M65" s="216"/>
      <c r="N65" s="21"/>
      <c r="O65" s="217"/>
      <c r="P65" s="217"/>
      <c r="Q65" s="5"/>
    </row>
    <row r="66" spans="2:17" ht="18" customHeight="1">
      <c r="B66" s="205">
        <v>28</v>
      </c>
      <c r="C66" s="133" t="s">
        <v>479</v>
      </c>
      <c r="D66" s="133" t="s">
        <v>425</v>
      </c>
      <c r="F66" s="45"/>
      <c r="K66" s="5"/>
      <c r="M66" s="216"/>
      <c r="N66" s="33"/>
      <c r="O66" s="217"/>
      <c r="P66" s="217"/>
      <c r="Q66" s="5"/>
    </row>
    <row r="67" spans="2:17" ht="18" customHeight="1">
      <c r="B67" s="205">
        <v>29</v>
      </c>
      <c r="C67" s="133" t="s">
        <v>480</v>
      </c>
      <c r="D67" s="133" t="s">
        <v>481</v>
      </c>
      <c r="F67" s="45"/>
      <c r="K67" s="5"/>
      <c r="M67" s="216"/>
      <c r="N67" s="21"/>
      <c r="O67" s="217"/>
      <c r="P67" s="217"/>
      <c r="Q67" s="5"/>
    </row>
    <row r="68" spans="2:17" ht="18" customHeight="1">
      <c r="B68" s="205">
        <v>30</v>
      </c>
      <c r="C68" s="133" t="s">
        <v>482</v>
      </c>
      <c r="D68" s="133" t="s">
        <v>481</v>
      </c>
      <c r="F68" s="45"/>
      <c r="K68" s="5"/>
      <c r="M68" s="216"/>
      <c r="N68" s="21"/>
      <c r="O68" s="217"/>
      <c r="P68" s="217"/>
      <c r="Q68" s="5"/>
    </row>
    <row r="69" spans="2:17" ht="18" customHeight="1">
      <c r="B69" s="205">
        <v>31</v>
      </c>
      <c r="C69" s="133" t="s">
        <v>466</v>
      </c>
      <c r="D69" s="133" t="s">
        <v>428</v>
      </c>
      <c r="F69" s="45"/>
      <c r="K69" s="63"/>
      <c r="M69" s="216"/>
      <c r="N69" s="21"/>
      <c r="O69" s="217"/>
      <c r="P69" s="217"/>
      <c r="Q69" s="5"/>
    </row>
    <row r="70" spans="2:17" ht="18" customHeight="1">
      <c r="B70" s="205">
        <v>32</v>
      </c>
      <c r="C70" s="375" t="s">
        <v>483</v>
      </c>
      <c r="D70" s="133" t="s">
        <v>428</v>
      </c>
      <c r="F70" s="45"/>
      <c r="K70" s="58"/>
      <c r="M70" s="216"/>
      <c r="N70" s="21"/>
      <c r="O70" s="217"/>
      <c r="P70" s="217"/>
      <c r="Q70" s="5"/>
    </row>
    <row r="71" spans="2:17" ht="18" customHeight="1">
      <c r="B71" s="205">
        <v>33</v>
      </c>
      <c r="C71" s="133" t="s">
        <v>484</v>
      </c>
      <c r="D71" s="133" t="s">
        <v>485</v>
      </c>
      <c r="K71" s="58"/>
      <c r="M71" s="5"/>
      <c r="N71" s="5"/>
      <c r="O71" s="5"/>
      <c r="P71" s="5"/>
      <c r="Q71" s="5"/>
    </row>
    <row r="72" spans="2:17" ht="18" customHeight="1">
      <c r="B72" s="205">
        <v>34</v>
      </c>
      <c r="C72" s="377" t="s">
        <v>486</v>
      </c>
      <c r="D72" s="133" t="s">
        <v>431</v>
      </c>
      <c r="K72" s="58"/>
    </row>
    <row r="73" spans="2:17" ht="18" customHeight="1">
      <c r="B73" s="205">
        <v>35</v>
      </c>
      <c r="C73" s="377" t="s">
        <v>487</v>
      </c>
      <c r="D73" s="133" t="s">
        <v>431</v>
      </c>
      <c r="K73" s="5"/>
    </row>
    <row r="74" spans="2:17" ht="18" customHeight="1">
      <c r="B74" s="205">
        <v>36</v>
      </c>
      <c r="C74" s="377" t="s">
        <v>488</v>
      </c>
      <c r="D74" s="133" t="s">
        <v>489</v>
      </c>
      <c r="K74" s="5"/>
    </row>
    <row r="75" spans="2:17" ht="18" customHeight="1">
      <c r="B75" s="205">
        <v>37</v>
      </c>
      <c r="C75" s="377" t="s">
        <v>468</v>
      </c>
      <c r="D75" s="133" t="s">
        <v>489</v>
      </c>
      <c r="K75" s="58"/>
    </row>
    <row r="76" spans="2:17" ht="18" customHeight="1">
      <c r="B76" s="205">
        <v>38</v>
      </c>
      <c r="C76" s="377" t="s">
        <v>490</v>
      </c>
      <c r="D76" s="133" t="s">
        <v>432</v>
      </c>
      <c r="K76" s="5"/>
    </row>
    <row r="77" spans="2:17" ht="18" customHeight="1">
      <c r="B77" s="205">
        <v>39</v>
      </c>
      <c r="C77" s="377" t="s">
        <v>491</v>
      </c>
      <c r="D77" s="133" t="s">
        <v>432</v>
      </c>
      <c r="K77" s="58"/>
    </row>
    <row r="78" spans="2:17" ht="18" customHeight="1">
      <c r="B78" s="205">
        <v>40</v>
      </c>
      <c r="C78" s="377" t="s">
        <v>492</v>
      </c>
      <c r="D78" s="133" t="s">
        <v>435</v>
      </c>
    </row>
    <row r="79" spans="2:17" ht="18" customHeight="1">
      <c r="B79" s="205">
        <v>41</v>
      </c>
      <c r="C79" s="377" t="s">
        <v>493</v>
      </c>
      <c r="D79" s="133" t="s">
        <v>435</v>
      </c>
    </row>
    <row r="80" spans="2:17" ht="18" customHeight="1">
      <c r="B80" s="205">
        <v>42</v>
      </c>
      <c r="C80" s="377" t="s">
        <v>494</v>
      </c>
      <c r="D80" s="133" t="s">
        <v>437</v>
      </c>
    </row>
    <row r="81" spans="2:4" ht="18" customHeight="1">
      <c r="B81" s="205">
        <v>43</v>
      </c>
      <c r="C81" s="377" t="s">
        <v>495</v>
      </c>
      <c r="D81" s="133" t="s">
        <v>440</v>
      </c>
    </row>
    <row r="82" spans="2:4" ht="18" customHeight="1">
      <c r="B82" s="205">
        <v>44</v>
      </c>
      <c r="C82" s="377" t="s">
        <v>496</v>
      </c>
      <c r="D82" s="133" t="s">
        <v>440</v>
      </c>
    </row>
    <row r="83" spans="2:4" ht="18" customHeight="1">
      <c r="B83" s="205">
        <v>45</v>
      </c>
      <c r="C83" s="377" t="s">
        <v>497</v>
      </c>
      <c r="D83" s="133" t="s">
        <v>498</v>
      </c>
    </row>
    <row r="84" spans="2:4" ht="18" customHeight="1">
      <c r="B84" s="205">
        <v>46</v>
      </c>
      <c r="C84" s="377" t="s">
        <v>402</v>
      </c>
      <c r="D84" s="133" t="s">
        <v>498</v>
      </c>
    </row>
    <row r="85" spans="2:4" ht="18" customHeight="1">
      <c r="B85" s="205">
        <v>47</v>
      </c>
      <c r="C85" s="377" t="s">
        <v>492</v>
      </c>
      <c r="D85" s="133" t="s">
        <v>443</v>
      </c>
    </row>
    <row r="86" spans="2:4" ht="18" customHeight="1">
      <c r="B86" s="205">
        <v>48</v>
      </c>
      <c r="C86" s="377" t="s">
        <v>499</v>
      </c>
      <c r="D86" s="133" t="s">
        <v>443</v>
      </c>
    </row>
  </sheetData>
  <mergeCells count="1">
    <mergeCell ref="A1:M1"/>
  </mergeCells>
  <phoneticPr fontId="3"/>
  <conditionalFormatting sqref="M2:M12 F2:F12 F34:F49 M34:M38 F71:F65536 M40:M65536 F18:F29 M18:M29">
    <cfRule type="cellIs" dxfId="56" priority="46" stopIfTrue="1" operator="lessThanOrEqual">
      <formula>4</formula>
    </cfRule>
    <cfRule type="cellIs" dxfId="55" priority="47" stopIfTrue="1" operator="between">
      <formula>4</formula>
      <formula>20</formula>
    </cfRule>
  </conditionalFormatting>
  <conditionalFormatting sqref="R21:R23 R25:R29 R3:R10">
    <cfRule type="cellIs" dxfId="54" priority="45" stopIfTrue="1" operator="lessThanOrEqual">
      <formula>4</formula>
    </cfRule>
  </conditionalFormatting>
  <conditionalFormatting sqref="C68">
    <cfRule type="cellIs" dxfId="53" priority="9" stopIfTrue="1" operator="lessThanOrEqual">
      <formula>3</formula>
    </cfRule>
    <cfRule type="cellIs" dxfId="52" priority="10" stopIfTrue="1" operator="between">
      <formula>4</formula>
      <formula>20</formula>
    </cfRule>
  </conditionalFormatting>
  <conditionalFormatting sqref="C54">
    <cfRule type="cellIs" dxfId="51" priority="25" stopIfTrue="1" operator="lessThanOrEqual">
      <formula>3</formula>
    </cfRule>
    <cfRule type="cellIs" dxfId="50" priority="26" stopIfTrue="1" operator="between">
      <formula>4</formula>
      <formula>20</formula>
    </cfRule>
  </conditionalFormatting>
  <conditionalFormatting sqref="C57">
    <cfRule type="cellIs" dxfId="49" priority="23" stopIfTrue="1" operator="lessThanOrEqual">
      <formula>3</formula>
    </cfRule>
    <cfRule type="cellIs" dxfId="48" priority="24" stopIfTrue="1" operator="between">
      <formula>4</formula>
      <formula>20</formula>
    </cfRule>
  </conditionalFormatting>
  <conditionalFormatting sqref="C58">
    <cfRule type="cellIs" dxfId="47" priority="21" stopIfTrue="1" operator="lessThanOrEqual">
      <formula>3</formula>
    </cfRule>
    <cfRule type="cellIs" dxfId="46" priority="22" stopIfTrue="1" operator="between">
      <formula>4</formula>
      <formula>20</formula>
    </cfRule>
  </conditionalFormatting>
  <conditionalFormatting sqref="C60">
    <cfRule type="cellIs" dxfId="45" priority="19" stopIfTrue="1" operator="lessThanOrEqual">
      <formula>3</formula>
    </cfRule>
    <cfRule type="cellIs" dxfId="44" priority="20" stopIfTrue="1" operator="between">
      <formula>4</formula>
      <formula>20</formula>
    </cfRule>
  </conditionalFormatting>
  <conditionalFormatting sqref="C62">
    <cfRule type="cellIs" dxfId="43" priority="17" stopIfTrue="1" operator="lessThanOrEqual">
      <formula>3</formula>
    </cfRule>
    <cfRule type="cellIs" dxfId="42" priority="18" stopIfTrue="1" operator="between">
      <formula>4</formula>
      <formula>20</formula>
    </cfRule>
  </conditionalFormatting>
  <conditionalFormatting sqref="C63">
    <cfRule type="cellIs" dxfId="41" priority="15" stopIfTrue="1" operator="lessThanOrEqual">
      <formula>3</formula>
    </cfRule>
    <cfRule type="cellIs" dxfId="40" priority="16" stopIfTrue="1" operator="between">
      <formula>4</formula>
      <formula>20</formula>
    </cfRule>
  </conditionalFormatting>
  <conditionalFormatting sqref="C65">
    <cfRule type="cellIs" dxfId="39" priority="13" stopIfTrue="1" operator="lessThanOrEqual">
      <formula>3</formula>
    </cfRule>
    <cfRule type="cellIs" dxfId="38" priority="14" stopIfTrue="1" operator="between">
      <formula>4</formula>
      <formula>20</formula>
    </cfRule>
  </conditionalFormatting>
  <conditionalFormatting sqref="C66">
    <cfRule type="cellIs" dxfId="37" priority="11" stopIfTrue="1" operator="lessThanOrEqual">
      <formula>3</formula>
    </cfRule>
    <cfRule type="cellIs" dxfId="36" priority="12" stopIfTrue="1" operator="between">
      <formula>4</formula>
      <formula>20</formula>
    </cfRule>
  </conditionalFormatting>
  <conditionalFormatting sqref="C43">
    <cfRule type="cellIs" dxfId="35" priority="7" stopIfTrue="1" operator="lessThanOrEqual">
      <formula>3</formula>
    </cfRule>
    <cfRule type="cellIs" dxfId="34" priority="8" stopIfTrue="1" operator="between">
      <formula>4</formula>
      <formula>20</formula>
    </cfRule>
  </conditionalFormatting>
  <conditionalFormatting sqref="C48">
    <cfRule type="cellIs" dxfId="33" priority="5" stopIfTrue="1" operator="lessThanOrEqual">
      <formula>3</formula>
    </cfRule>
    <cfRule type="cellIs" dxfId="32" priority="6" stopIfTrue="1" operator="between">
      <formula>4</formula>
      <formula>20</formula>
    </cfRule>
  </conditionalFormatting>
  <conditionalFormatting sqref="C50">
    <cfRule type="cellIs" dxfId="31" priority="3" stopIfTrue="1" operator="lessThanOrEqual">
      <formula>3</formula>
    </cfRule>
    <cfRule type="cellIs" dxfId="30" priority="4" stopIfTrue="1" operator="between">
      <formula>4</formula>
      <formula>20</formula>
    </cfRule>
  </conditionalFormatting>
  <conditionalFormatting sqref="C53">
    <cfRule type="cellIs" dxfId="29" priority="1" stopIfTrue="1" operator="lessThanOrEqual">
      <formula>3</formula>
    </cfRule>
    <cfRule type="cellIs" dxfId="28" priority="2" stopIfTrue="1" operator="between">
      <formula>4</formula>
      <formula>20</formula>
    </cfRule>
  </conditionalFormatting>
  <printOptions horizontalCentered="1"/>
  <pageMargins left="0.59055118110236227" right="0.59055118110236227" top="0.59055118110236227" bottom="0.39370078740157483" header="0.51181102362204722" footer="0.51181102362204722"/>
  <pageSetup paperSize="9" orientation="portrait" errors="blank" horizontalDpi="4294967293" verticalDpi="4294967293" r:id="rId1"/>
  <headerFooter alignWithMargins="0"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5"/>
  <sheetViews>
    <sheetView zoomScaleNormal="100" workbookViewId="0">
      <selection activeCell="B73" sqref="B73"/>
    </sheetView>
  </sheetViews>
  <sheetFormatPr defaultRowHeight="13.5"/>
  <cols>
    <col min="1" max="1" width="3" customWidth="1"/>
    <col min="2" max="2" width="10" customWidth="1"/>
    <col min="3" max="3" width="9.375" customWidth="1"/>
    <col min="4" max="4" width="8" style="43" customWidth="1"/>
    <col min="5" max="5" width="8" customWidth="1"/>
    <col min="6" max="6" width="3.125" customWidth="1"/>
    <col min="7" max="7" width="3" customWidth="1"/>
    <col min="8" max="8" width="10" customWidth="1"/>
    <col min="9" max="9" width="9.375" customWidth="1"/>
    <col min="10" max="10" width="8" style="43" customWidth="1"/>
    <col min="11" max="11" width="8" customWidth="1"/>
    <col min="12" max="12" width="4.25" customWidth="1"/>
    <col min="13" max="13" width="2.5" bestFit="1" customWidth="1"/>
    <col min="14" max="16" width="9" style="6"/>
  </cols>
  <sheetData>
    <row r="1" spans="1:16" s="2" customFormat="1" ht="23.25" customHeight="1">
      <c r="A1" s="754" t="s">
        <v>7</v>
      </c>
      <c r="B1" s="754"/>
      <c r="C1" s="754"/>
      <c r="D1" s="754"/>
      <c r="E1" s="754"/>
      <c r="F1" s="11" t="s">
        <v>21</v>
      </c>
      <c r="G1" s="754" t="s">
        <v>7</v>
      </c>
      <c r="H1" s="754"/>
      <c r="I1" s="754"/>
      <c r="J1" s="754"/>
      <c r="K1" s="754"/>
      <c r="N1" s="5"/>
      <c r="O1" s="5"/>
      <c r="P1" s="5"/>
    </row>
    <row r="2" spans="1:16" s="2" customFormat="1" ht="21" customHeight="1">
      <c r="A2" s="771" t="s">
        <v>238</v>
      </c>
      <c r="B2" s="771"/>
      <c r="C2" s="771"/>
      <c r="D2" s="771"/>
      <c r="E2" s="771"/>
      <c r="G2" s="771" t="s">
        <v>239</v>
      </c>
      <c r="H2" s="771"/>
      <c r="I2" s="771"/>
      <c r="J2" s="771"/>
      <c r="K2" s="771"/>
      <c r="L2" s="3"/>
      <c r="N2" s="5"/>
      <c r="O2" s="5"/>
      <c r="P2" s="5"/>
    </row>
    <row r="3" spans="1:16" s="2" customFormat="1" ht="36" customHeight="1">
      <c r="A3" s="4"/>
      <c r="B3" s="4" t="s">
        <v>2</v>
      </c>
      <c r="C3" s="4" t="s">
        <v>6</v>
      </c>
      <c r="D3" s="15" t="s">
        <v>3</v>
      </c>
      <c r="E3" s="4" t="s">
        <v>4</v>
      </c>
      <c r="F3" s="486"/>
      <c r="G3" s="4"/>
      <c r="H3" s="4" t="s">
        <v>2</v>
      </c>
      <c r="I3" s="4" t="s">
        <v>6</v>
      </c>
      <c r="J3" s="15" t="s">
        <v>3</v>
      </c>
      <c r="K3" s="4" t="s">
        <v>4</v>
      </c>
      <c r="N3" s="5"/>
      <c r="O3" s="5"/>
      <c r="P3" s="5"/>
    </row>
    <row r="4" spans="1:16" s="2" customFormat="1" ht="36" customHeight="1">
      <c r="A4" s="4">
        <v>1</v>
      </c>
      <c r="B4" s="487" t="s">
        <v>663</v>
      </c>
      <c r="C4" s="472" t="s">
        <v>645</v>
      </c>
      <c r="D4" s="15">
        <v>23.05</v>
      </c>
      <c r="E4" s="4">
        <v>1</v>
      </c>
      <c r="F4" s="473">
        <f>IF(D4&lt;&gt;"",RANK(D4,$D$4:$D$11),"")</f>
        <v>1</v>
      </c>
      <c r="G4" s="4">
        <v>1</v>
      </c>
      <c r="H4" s="487" t="s">
        <v>673</v>
      </c>
      <c r="I4" s="472" t="s">
        <v>670</v>
      </c>
      <c r="J4" s="15">
        <v>22.35</v>
      </c>
      <c r="K4" s="4">
        <v>6</v>
      </c>
      <c r="L4" s="473">
        <f>IF(J4&lt;&gt;"",RANK(J4,$J$4:$J$11),"")</f>
        <v>6</v>
      </c>
      <c r="N4" s="5"/>
      <c r="O4" s="73"/>
      <c r="P4" s="5"/>
    </row>
    <row r="5" spans="1:16" s="2" customFormat="1" ht="36" customHeight="1">
      <c r="A5" s="4">
        <v>2</v>
      </c>
      <c r="B5" s="487" t="s">
        <v>664</v>
      </c>
      <c r="C5" s="472" t="s">
        <v>670</v>
      </c>
      <c r="D5" s="15">
        <v>22.5</v>
      </c>
      <c r="E5" s="4">
        <v>4</v>
      </c>
      <c r="F5" s="473">
        <f t="shared" ref="F5:F11" si="0">IF(D5&lt;&gt;"",RANK(D5,$D$4:$D$11),"")</f>
        <v>4</v>
      </c>
      <c r="G5" s="4">
        <v>2</v>
      </c>
      <c r="H5" s="487" t="s">
        <v>674</v>
      </c>
      <c r="I5" s="472" t="s">
        <v>681</v>
      </c>
      <c r="J5" s="15">
        <v>22.3</v>
      </c>
      <c r="K5" s="4">
        <v>7</v>
      </c>
      <c r="L5" s="473">
        <f t="shared" ref="L5:L11" si="1">IF(J5&lt;&gt;"",RANK(J5,$J$4:$J$11),"")</f>
        <v>7</v>
      </c>
      <c r="M5" s="17"/>
      <c r="N5" s="5"/>
      <c r="O5" s="73"/>
      <c r="P5" s="5"/>
    </row>
    <row r="6" spans="1:16" s="2" customFormat="1" ht="36" customHeight="1">
      <c r="A6" s="4">
        <v>3</v>
      </c>
      <c r="B6" s="487" t="s">
        <v>665</v>
      </c>
      <c r="C6" s="472" t="s">
        <v>650</v>
      </c>
      <c r="D6" s="15">
        <v>22.15</v>
      </c>
      <c r="E6" s="4">
        <v>6</v>
      </c>
      <c r="F6" s="473">
        <f t="shared" si="0"/>
        <v>6</v>
      </c>
      <c r="G6" s="4">
        <v>3</v>
      </c>
      <c r="H6" s="487" t="s">
        <v>675</v>
      </c>
      <c r="I6" s="472" t="s">
        <v>642</v>
      </c>
      <c r="J6" s="15">
        <v>22.6</v>
      </c>
      <c r="K6" s="4">
        <v>3</v>
      </c>
      <c r="L6" s="473">
        <f t="shared" si="1"/>
        <v>3</v>
      </c>
      <c r="M6" s="17"/>
      <c r="N6" s="5"/>
      <c r="O6" s="73"/>
      <c r="P6" s="5"/>
    </row>
    <row r="7" spans="1:16" s="2" customFormat="1" ht="36" customHeight="1">
      <c r="A7" s="4">
        <v>4</v>
      </c>
      <c r="B7" s="487" t="s">
        <v>666</v>
      </c>
      <c r="C7" s="472" t="s">
        <v>671</v>
      </c>
      <c r="D7" s="15">
        <v>22.05</v>
      </c>
      <c r="E7" s="4">
        <v>8</v>
      </c>
      <c r="F7" s="473">
        <f t="shared" si="0"/>
        <v>8</v>
      </c>
      <c r="G7" s="4">
        <v>4</v>
      </c>
      <c r="H7" s="487" t="s">
        <v>676</v>
      </c>
      <c r="I7" s="472" t="s">
        <v>682</v>
      </c>
      <c r="J7" s="15">
        <v>22.8</v>
      </c>
      <c r="K7" s="4">
        <v>2</v>
      </c>
      <c r="L7" s="473">
        <f t="shared" si="1"/>
        <v>2</v>
      </c>
      <c r="M7" s="17"/>
      <c r="N7" s="5"/>
      <c r="O7" s="73"/>
      <c r="P7" s="73"/>
    </row>
    <row r="8" spans="1:16" s="2" customFormat="1" ht="36" customHeight="1">
      <c r="A8" s="4">
        <v>5</v>
      </c>
      <c r="B8" s="487" t="s">
        <v>667</v>
      </c>
      <c r="C8" s="472" t="s">
        <v>672</v>
      </c>
      <c r="D8" s="15">
        <v>22.1</v>
      </c>
      <c r="E8" s="4">
        <v>7</v>
      </c>
      <c r="F8" s="473">
        <f t="shared" si="0"/>
        <v>7</v>
      </c>
      <c r="G8" s="4">
        <v>5</v>
      </c>
      <c r="H8" s="487" t="s">
        <v>677</v>
      </c>
      <c r="I8" s="472" t="s">
        <v>651</v>
      </c>
      <c r="J8" s="15">
        <v>21.95</v>
      </c>
      <c r="K8" s="4">
        <v>8</v>
      </c>
      <c r="L8" s="473">
        <f t="shared" si="1"/>
        <v>8</v>
      </c>
      <c r="M8" s="17"/>
      <c r="N8" s="5"/>
      <c r="O8" s="73"/>
      <c r="P8" s="73"/>
    </row>
    <row r="9" spans="1:16" s="2" customFormat="1" ht="36" customHeight="1">
      <c r="A9" s="4">
        <v>6</v>
      </c>
      <c r="B9" s="487" t="s">
        <v>668</v>
      </c>
      <c r="C9" s="472" t="s">
        <v>651</v>
      </c>
      <c r="D9" s="15">
        <v>22.5</v>
      </c>
      <c r="E9" s="4">
        <v>5</v>
      </c>
      <c r="F9" s="473">
        <f t="shared" si="0"/>
        <v>4</v>
      </c>
      <c r="G9" s="4">
        <v>6</v>
      </c>
      <c r="H9" s="487" t="s">
        <v>678</v>
      </c>
      <c r="I9" s="472" t="s">
        <v>645</v>
      </c>
      <c r="J9" s="15">
        <v>22.9</v>
      </c>
      <c r="K9" s="4">
        <v>1</v>
      </c>
      <c r="L9" s="473">
        <f t="shared" si="1"/>
        <v>1</v>
      </c>
      <c r="M9" s="17"/>
      <c r="N9" s="5"/>
      <c r="O9" s="73"/>
      <c r="P9" s="73"/>
    </row>
    <row r="10" spans="1:16" s="2" customFormat="1" ht="36" customHeight="1">
      <c r="A10" s="4">
        <v>7</v>
      </c>
      <c r="B10" s="487" t="s">
        <v>669</v>
      </c>
      <c r="C10" s="472" t="s">
        <v>661</v>
      </c>
      <c r="D10" s="15">
        <v>22.8</v>
      </c>
      <c r="E10" s="4">
        <v>2</v>
      </c>
      <c r="F10" s="473">
        <f t="shared" si="0"/>
        <v>2</v>
      </c>
      <c r="G10" s="4">
        <v>7</v>
      </c>
      <c r="H10" s="487" t="s">
        <v>679</v>
      </c>
      <c r="I10" s="472" t="s">
        <v>652</v>
      </c>
      <c r="J10" s="15">
        <v>22.45</v>
      </c>
      <c r="K10" s="4">
        <v>5</v>
      </c>
      <c r="L10" s="473">
        <f t="shared" si="1"/>
        <v>4</v>
      </c>
      <c r="M10" s="17"/>
      <c r="N10" s="5"/>
      <c r="O10" s="73"/>
      <c r="P10" s="73"/>
    </row>
    <row r="11" spans="1:16" s="2" customFormat="1" ht="36" customHeight="1">
      <c r="A11" s="4">
        <v>8</v>
      </c>
      <c r="B11" s="487" t="s">
        <v>668</v>
      </c>
      <c r="C11" s="472" t="s">
        <v>652</v>
      </c>
      <c r="D11" s="15">
        <v>22.6</v>
      </c>
      <c r="E11" s="4">
        <v>3</v>
      </c>
      <c r="F11" s="473">
        <f t="shared" si="0"/>
        <v>3</v>
      </c>
      <c r="G11" s="4">
        <v>8</v>
      </c>
      <c r="H11" s="487" t="s">
        <v>680</v>
      </c>
      <c r="I11" s="472" t="s">
        <v>661</v>
      </c>
      <c r="J11" s="15">
        <v>22.45</v>
      </c>
      <c r="K11" s="104">
        <v>4</v>
      </c>
      <c r="L11" s="473">
        <f t="shared" si="1"/>
        <v>4</v>
      </c>
      <c r="M11" s="17"/>
      <c r="N11" s="5"/>
      <c r="O11" s="73"/>
      <c r="P11" s="73"/>
    </row>
    <row r="12" spans="1:16" ht="23.25" customHeight="1">
      <c r="A12" s="772" t="s">
        <v>133</v>
      </c>
      <c r="B12" s="754"/>
      <c r="C12" s="754"/>
      <c r="D12" s="754"/>
      <c r="E12" s="754"/>
      <c r="F12" s="754"/>
      <c r="G12" s="754"/>
      <c r="H12" s="754"/>
      <c r="I12" s="754"/>
      <c r="J12" s="754"/>
      <c r="K12" s="754"/>
      <c r="M12" s="17"/>
      <c r="N12" s="5"/>
    </row>
    <row r="13" spans="1:16" s="2" customFormat="1" ht="20.25" customHeight="1">
      <c r="A13" s="754" t="s">
        <v>22</v>
      </c>
      <c r="B13" s="754"/>
      <c r="C13" s="754"/>
      <c r="D13" s="754"/>
      <c r="E13" s="754"/>
      <c r="F13" s="11" t="s">
        <v>21</v>
      </c>
      <c r="G13" s="754" t="s">
        <v>22</v>
      </c>
      <c r="H13" s="754"/>
      <c r="I13" s="754"/>
      <c r="J13" s="754"/>
      <c r="K13" s="754"/>
      <c r="N13" s="5"/>
      <c r="O13" s="5"/>
      <c r="P13" s="5"/>
    </row>
    <row r="14" spans="1:16" s="2" customFormat="1" ht="21.75" customHeight="1">
      <c r="A14" s="771" t="s">
        <v>238</v>
      </c>
      <c r="B14" s="771"/>
      <c r="C14" s="771"/>
      <c r="D14" s="771"/>
      <c r="E14" s="771"/>
      <c r="G14" s="771" t="s">
        <v>239</v>
      </c>
      <c r="H14" s="771"/>
      <c r="I14" s="771"/>
      <c r="J14" s="771"/>
      <c r="K14" s="771"/>
      <c r="L14" s="3"/>
      <c r="N14" s="5"/>
      <c r="O14" s="5"/>
      <c r="P14" s="5"/>
    </row>
    <row r="15" spans="1:16" s="2" customFormat="1" ht="36" customHeight="1">
      <c r="A15" s="4"/>
      <c r="B15" s="4" t="s">
        <v>2</v>
      </c>
      <c r="C15" s="4" t="s">
        <v>6</v>
      </c>
      <c r="D15" s="15" t="s">
        <v>3</v>
      </c>
      <c r="E15" s="4" t="s">
        <v>4</v>
      </c>
      <c r="G15" s="4"/>
      <c r="H15" s="4" t="s">
        <v>2</v>
      </c>
      <c r="I15" s="4" t="s">
        <v>6</v>
      </c>
      <c r="J15" s="15" t="s">
        <v>3</v>
      </c>
      <c r="K15" s="4" t="s">
        <v>4</v>
      </c>
      <c r="N15" s="5"/>
      <c r="O15" s="5"/>
      <c r="P15" s="5"/>
    </row>
    <row r="16" spans="1:16" s="2" customFormat="1" ht="36" customHeight="1">
      <c r="A16" s="4">
        <v>1</v>
      </c>
      <c r="B16" s="487" t="s">
        <v>638</v>
      </c>
      <c r="C16" s="472" t="s">
        <v>642</v>
      </c>
      <c r="D16" s="15">
        <v>21.4</v>
      </c>
      <c r="E16" s="4">
        <v>8</v>
      </c>
      <c r="F16" s="473">
        <f>IF(D16&lt;&gt;"",RANK(D16,$D$16:$D$23),"")</f>
        <v>8</v>
      </c>
      <c r="G16" s="4">
        <v>1</v>
      </c>
      <c r="H16" s="487" t="s">
        <v>653</v>
      </c>
      <c r="I16" s="472" t="s">
        <v>661</v>
      </c>
      <c r="J16" s="15">
        <v>22.6</v>
      </c>
      <c r="K16" s="4">
        <v>4</v>
      </c>
      <c r="L16" s="473">
        <f>IF(J16&lt;&gt;"",RANK(J16,$J$16:$J$23),"")</f>
        <v>4</v>
      </c>
      <c r="N16" s="5"/>
      <c r="O16" s="5"/>
      <c r="P16" s="5"/>
    </row>
    <row r="17" spans="1:16" s="2" customFormat="1" ht="36" customHeight="1">
      <c r="A17" s="4">
        <v>2</v>
      </c>
      <c r="B17" s="487" t="s">
        <v>639</v>
      </c>
      <c r="C17" s="472" t="s">
        <v>643</v>
      </c>
      <c r="D17" s="15">
        <v>21.9</v>
      </c>
      <c r="E17" s="4">
        <v>6</v>
      </c>
      <c r="F17" s="473">
        <f t="shared" ref="F17:F23" si="2">IF(D17&lt;&gt;"",RANK(D17,$D$16:$D$23),"")</f>
        <v>6</v>
      </c>
      <c r="G17" s="4">
        <v>2</v>
      </c>
      <c r="H17" s="487" t="s">
        <v>654</v>
      </c>
      <c r="I17" s="472" t="s">
        <v>651</v>
      </c>
      <c r="J17" s="15">
        <v>22.15</v>
      </c>
      <c r="K17" s="4">
        <v>7</v>
      </c>
      <c r="L17" s="473">
        <f t="shared" ref="L17:L23" si="3">IF(J17&lt;&gt;"",RANK(J17,$J$16:$J$23),"")</f>
        <v>7</v>
      </c>
      <c r="N17" s="5"/>
      <c r="O17" s="5"/>
      <c r="P17" s="5"/>
    </row>
    <row r="18" spans="1:16" s="2" customFormat="1" ht="36" customHeight="1">
      <c r="A18" s="4">
        <v>3</v>
      </c>
      <c r="B18" s="487" t="s">
        <v>640</v>
      </c>
      <c r="C18" s="472" t="s">
        <v>644</v>
      </c>
      <c r="D18" s="15">
        <v>22.25</v>
      </c>
      <c r="E18" s="4">
        <v>5</v>
      </c>
      <c r="F18" s="473">
        <f t="shared" si="2"/>
        <v>5</v>
      </c>
      <c r="G18" s="4">
        <v>3</v>
      </c>
      <c r="H18" s="487" t="s">
        <v>655</v>
      </c>
      <c r="I18" s="472" t="s">
        <v>643</v>
      </c>
      <c r="J18" s="15">
        <v>22</v>
      </c>
      <c r="K18" s="4">
        <v>8</v>
      </c>
      <c r="L18" s="473">
        <f t="shared" si="3"/>
        <v>8</v>
      </c>
      <c r="N18" s="5"/>
      <c r="O18" s="5"/>
      <c r="P18" s="5"/>
    </row>
    <row r="19" spans="1:16" s="2" customFormat="1" ht="36" customHeight="1">
      <c r="A19" s="4">
        <v>4</v>
      </c>
      <c r="B19" s="487" t="s">
        <v>641</v>
      </c>
      <c r="C19" s="472" t="s">
        <v>645</v>
      </c>
      <c r="D19" s="15">
        <v>22.8</v>
      </c>
      <c r="E19" s="4">
        <v>2</v>
      </c>
      <c r="F19" s="473">
        <f t="shared" si="2"/>
        <v>2</v>
      </c>
      <c r="G19" s="4">
        <v>4</v>
      </c>
      <c r="H19" s="487" t="s">
        <v>656</v>
      </c>
      <c r="I19" s="472" t="s">
        <v>645</v>
      </c>
      <c r="J19" s="15">
        <v>22.95</v>
      </c>
      <c r="K19" s="4">
        <v>2</v>
      </c>
      <c r="L19" s="473">
        <f t="shared" si="3"/>
        <v>2</v>
      </c>
      <c r="N19" s="5"/>
      <c r="O19" s="5"/>
      <c r="P19" s="5"/>
    </row>
    <row r="20" spans="1:16" s="2" customFormat="1" ht="36" customHeight="1">
      <c r="A20" s="4">
        <v>5</v>
      </c>
      <c r="B20" s="487" t="s">
        <v>646</v>
      </c>
      <c r="C20" s="472" t="s">
        <v>650</v>
      </c>
      <c r="D20" s="15">
        <v>22.5</v>
      </c>
      <c r="E20" s="4">
        <v>3</v>
      </c>
      <c r="F20" s="473">
        <f t="shared" si="2"/>
        <v>3</v>
      </c>
      <c r="G20" s="4">
        <v>5</v>
      </c>
      <c r="H20" s="487" t="s">
        <v>657</v>
      </c>
      <c r="I20" s="472" t="s">
        <v>644</v>
      </c>
      <c r="J20" s="15">
        <v>22.55</v>
      </c>
      <c r="K20" s="4">
        <v>5</v>
      </c>
      <c r="L20" s="473">
        <f t="shared" si="3"/>
        <v>5</v>
      </c>
      <c r="N20" s="5"/>
      <c r="O20" s="5"/>
      <c r="P20" s="5"/>
    </row>
    <row r="21" spans="1:16" s="2" customFormat="1" ht="36" customHeight="1">
      <c r="A21" s="4">
        <v>6</v>
      </c>
      <c r="B21" s="487" t="s">
        <v>647</v>
      </c>
      <c r="C21" s="472" t="s">
        <v>651</v>
      </c>
      <c r="D21" s="15">
        <v>22.35</v>
      </c>
      <c r="E21" s="4">
        <v>4</v>
      </c>
      <c r="F21" s="473">
        <f t="shared" si="2"/>
        <v>4</v>
      </c>
      <c r="G21" s="4">
        <v>6</v>
      </c>
      <c r="H21" s="487" t="s">
        <v>658</v>
      </c>
      <c r="I21" s="472" t="s">
        <v>650</v>
      </c>
      <c r="J21" s="15">
        <v>22.3</v>
      </c>
      <c r="K21" s="4">
        <v>6</v>
      </c>
      <c r="L21" s="473">
        <f t="shared" si="3"/>
        <v>6</v>
      </c>
      <c r="N21" s="5"/>
      <c r="O21" s="5"/>
      <c r="P21" s="5"/>
    </row>
    <row r="22" spans="1:16" s="2" customFormat="1" ht="36" customHeight="1">
      <c r="A22" s="4">
        <v>7</v>
      </c>
      <c r="B22" s="487" t="s">
        <v>648</v>
      </c>
      <c r="C22" s="472" t="s">
        <v>652</v>
      </c>
      <c r="D22" s="15">
        <v>21.7</v>
      </c>
      <c r="E22" s="4">
        <v>7</v>
      </c>
      <c r="F22" s="473">
        <f t="shared" si="2"/>
        <v>7</v>
      </c>
      <c r="G22" s="4">
        <v>7</v>
      </c>
      <c r="H22" s="487" t="s">
        <v>659</v>
      </c>
      <c r="I22" s="472" t="s">
        <v>645</v>
      </c>
      <c r="J22" s="15">
        <v>22.7</v>
      </c>
      <c r="K22" s="4">
        <v>3</v>
      </c>
      <c r="L22" s="473">
        <f t="shared" si="3"/>
        <v>3</v>
      </c>
      <c r="N22" s="5"/>
      <c r="O22" s="5"/>
      <c r="P22" s="5"/>
    </row>
    <row r="23" spans="1:16" s="2" customFormat="1" ht="36" customHeight="1">
      <c r="A23" s="4">
        <v>8</v>
      </c>
      <c r="B23" s="487" t="s">
        <v>649</v>
      </c>
      <c r="C23" s="472" t="s">
        <v>645</v>
      </c>
      <c r="D23" s="15">
        <v>23.05</v>
      </c>
      <c r="E23" s="4">
        <v>1</v>
      </c>
      <c r="F23" s="473">
        <f t="shared" si="2"/>
        <v>1</v>
      </c>
      <c r="G23" s="4">
        <v>8</v>
      </c>
      <c r="H23" s="487" t="s">
        <v>660</v>
      </c>
      <c r="I23" s="472" t="s">
        <v>652</v>
      </c>
      <c r="J23" s="15">
        <v>23.1</v>
      </c>
      <c r="K23" s="4">
        <v>1</v>
      </c>
      <c r="L23" s="473">
        <f t="shared" si="3"/>
        <v>1</v>
      </c>
      <c r="N23" s="5"/>
      <c r="O23" s="5"/>
      <c r="P23" s="5"/>
    </row>
    <row r="24" spans="1:16">
      <c r="K24" s="105"/>
      <c r="L24" s="6"/>
    </row>
    <row r="25" spans="1:16" ht="18.75">
      <c r="A25" s="31"/>
    </row>
  </sheetData>
  <mergeCells count="9">
    <mergeCell ref="A14:E14"/>
    <mergeCell ref="G14:K14"/>
    <mergeCell ref="A13:E13"/>
    <mergeCell ref="G13:K13"/>
    <mergeCell ref="A1:E1"/>
    <mergeCell ref="G1:K1"/>
    <mergeCell ref="A12:K12"/>
    <mergeCell ref="A2:E2"/>
    <mergeCell ref="G2:K2"/>
  </mergeCells>
  <phoneticPr fontId="3"/>
  <conditionalFormatting sqref="B16:C23 H16:I23 H4:I11 B4:C11 P7:P11 N4:O11">
    <cfRule type="cellIs" dxfId="27" priority="3" stopIfTrue="1" operator="equal">
      <formula>0</formula>
    </cfRule>
  </conditionalFormatting>
  <conditionalFormatting sqref="N12">
    <cfRule type="cellIs" dxfId="26" priority="4" stopIfTrue="1" operator="lessThanOrEqual">
      <formula>4</formula>
    </cfRule>
  </conditionalFormatting>
  <conditionalFormatting sqref="E1:E13 K1:K13 K15:K65536 E15:E65536">
    <cfRule type="cellIs" dxfId="25" priority="5" stopIfTrue="1" operator="lessThanOrEqual">
      <formula>4</formula>
    </cfRule>
    <cfRule type="cellIs" dxfId="24" priority="6" stopIfTrue="1" operator="between">
      <formula>5</formula>
      <formula>20</formula>
    </cfRule>
  </conditionalFormatting>
  <conditionalFormatting sqref="E14 K14">
    <cfRule type="cellIs" dxfId="23" priority="1" stopIfTrue="1" operator="lessThanOrEqual">
      <formula>4</formula>
    </cfRule>
    <cfRule type="cellIs" dxfId="22" priority="2" stopIfTrue="1" operator="between">
      <formula>5</formula>
      <formula>20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55"/>
  <sheetViews>
    <sheetView zoomScaleNormal="100" workbookViewId="0">
      <selection activeCell="B75" sqref="B75"/>
    </sheetView>
  </sheetViews>
  <sheetFormatPr defaultRowHeight="13.5"/>
  <cols>
    <col min="1" max="1" width="5.75" customWidth="1"/>
    <col min="2" max="2" width="13.875" customWidth="1"/>
    <col min="3" max="6" width="15.625" customWidth="1"/>
  </cols>
  <sheetData>
    <row r="1" spans="1:6" ht="28.5" customHeight="1">
      <c r="A1" s="132" t="s">
        <v>124</v>
      </c>
    </row>
    <row r="2" spans="1:6" ht="30" customHeight="1">
      <c r="A2" s="132" t="s">
        <v>134</v>
      </c>
    </row>
    <row r="3" spans="1:6" ht="30" customHeight="1">
      <c r="A3" s="132"/>
    </row>
    <row r="4" spans="1:6" ht="14.25" thickBot="1">
      <c r="A4" s="779" t="s">
        <v>125</v>
      </c>
      <c r="B4" s="776" t="s">
        <v>691</v>
      </c>
      <c r="C4" s="450">
        <v>5</v>
      </c>
      <c r="D4" s="450"/>
    </row>
    <row r="5" spans="1:6" ht="14.25" thickBot="1">
      <c r="A5" s="779"/>
      <c r="B5" s="776"/>
      <c r="C5" s="474"/>
      <c r="D5" s="483">
        <v>4</v>
      </c>
      <c r="E5" s="450"/>
      <c r="F5" s="6"/>
    </row>
    <row r="6" spans="1:6">
      <c r="A6" s="779" t="s">
        <v>126</v>
      </c>
      <c r="B6" s="776" t="s">
        <v>698</v>
      </c>
      <c r="C6" s="130"/>
      <c r="D6" s="484"/>
      <c r="E6" s="482"/>
      <c r="F6" s="6"/>
    </row>
    <row r="7" spans="1:6" ht="14.25" thickBot="1">
      <c r="A7" s="779"/>
      <c r="B7" s="776"/>
      <c r="C7" s="449">
        <v>0</v>
      </c>
      <c r="D7" s="450"/>
      <c r="E7" s="485"/>
      <c r="F7" s="773" t="s">
        <v>592</v>
      </c>
    </row>
    <row r="8" spans="1:6">
      <c r="A8" s="779" t="s">
        <v>128</v>
      </c>
      <c r="B8" s="776" t="s">
        <v>692</v>
      </c>
      <c r="C8">
        <v>1</v>
      </c>
      <c r="D8" s="131"/>
      <c r="E8" s="134"/>
      <c r="F8" s="773"/>
    </row>
    <row r="9" spans="1:6" ht="14.25" thickBot="1">
      <c r="A9" s="779"/>
      <c r="B9" s="776"/>
      <c r="C9" s="129"/>
      <c r="D9" s="153"/>
      <c r="E9" s="6"/>
      <c r="F9" s="6"/>
    </row>
    <row r="10" spans="1:6" ht="14.25" thickBot="1">
      <c r="A10" s="777" t="s">
        <v>127</v>
      </c>
      <c r="B10" s="776" t="s">
        <v>696</v>
      </c>
      <c r="C10" s="476"/>
      <c r="D10" s="477">
        <v>1</v>
      </c>
      <c r="E10" s="438"/>
      <c r="F10" s="6"/>
    </row>
    <row r="11" spans="1:6">
      <c r="A11" s="777"/>
      <c r="B11" s="776"/>
      <c r="C11" s="449">
        <v>4</v>
      </c>
      <c r="D11" s="450"/>
      <c r="E11" s="6"/>
      <c r="F11" s="6"/>
    </row>
    <row r="12" spans="1:6" ht="14.25" thickBot="1">
      <c r="A12" s="777" t="s">
        <v>129</v>
      </c>
      <c r="B12" s="778" t="s">
        <v>693</v>
      </c>
      <c r="C12">
        <v>4</v>
      </c>
      <c r="E12" s="6"/>
      <c r="F12" s="6"/>
    </row>
    <row r="13" spans="1:6" ht="14.25" thickBot="1">
      <c r="A13" s="777"/>
      <c r="B13" s="778"/>
      <c r="C13" s="474"/>
      <c r="D13" s="483">
        <v>3</v>
      </c>
      <c r="E13" s="483"/>
    </row>
    <row r="14" spans="1:6">
      <c r="A14" s="777" t="s">
        <v>130</v>
      </c>
      <c r="B14" s="778" t="s">
        <v>697</v>
      </c>
      <c r="C14" s="130"/>
      <c r="D14" s="484"/>
      <c r="E14" s="482"/>
    </row>
    <row r="15" spans="1:6" ht="14.25" thickBot="1">
      <c r="A15" s="777"/>
      <c r="B15" s="778"/>
      <c r="C15" s="449">
        <v>1</v>
      </c>
      <c r="D15" s="450"/>
      <c r="E15" s="485"/>
      <c r="F15" s="774" t="s">
        <v>592</v>
      </c>
    </row>
    <row r="16" spans="1:6">
      <c r="A16" s="777" t="s">
        <v>131</v>
      </c>
      <c r="B16" s="778" t="s">
        <v>694</v>
      </c>
      <c r="C16" s="452">
        <v>1</v>
      </c>
      <c r="D16" s="131"/>
      <c r="E16" s="134"/>
      <c r="F16" s="774"/>
    </row>
    <row r="17" spans="1:6" ht="14.25" thickBot="1">
      <c r="A17" s="777"/>
      <c r="B17" s="778"/>
      <c r="C17" s="129"/>
      <c r="D17" s="153"/>
      <c r="E17" s="6"/>
    </row>
    <row r="18" spans="1:6" ht="14.25" thickBot="1">
      <c r="A18" s="777" t="s">
        <v>132</v>
      </c>
      <c r="B18" s="778" t="s">
        <v>695</v>
      </c>
      <c r="C18" s="476"/>
      <c r="D18" s="477">
        <v>2</v>
      </c>
      <c r="E18" s="8"/>
    </row>
    <row r="19" spans="1:6">
      <c r="A19" s="777"/>
      <c r="B19" s="778"/>
      <c r="C19">
        <v>4</v>
      </c>
    </row>
    <row r="22" spans="1:6" ht="18" thickBot="1">
      <c r="A22" s="25"/>
      <c r="B22" s="6" t="s">
        <v>591</v>
      </c>
      <c r="C22" s="6"/>
      <c r="D22" s="6"/>
    </row>
    <row r="23" spans="1:6" ht="23.25" customHeight="1" thickBot="1">
      <c r="A23" s="6"/>
      <c r="B23" s="456"/>
      <c r="C23" s="490" t="s">
        <v>700</v>
      </c>
      <c r="D23" s="491" t="s">
        <v>703</v>
      </c>
      <c r="E23" s="492" t="s">
        <v>702</v>
      </c>
      <c r="F23" t="s">
        <v>732</v>
      </c>
    </row>
    <row r="24" spans="1:6" ht="23.25" customHeight="1">
      <c r="A24" s="6"/>
      <c r="B24" s="488" t="s">
        <v>700</v>
      </c>
      <c r="C24" s="493"/>
      <c r="D24" s="494" t="s">
        <v>704</v>
      </c>
      <c r="E24" s="495" t="s">
        <v>733</v>
      </c>
      <c r="F24" t="s">
        <v>735</v>
      </c>
    </row>
    <row r="25" spans="1:6" ht="23.25" customHeight="1">
      <c r="A25" s="6"/>
      <c r="B25" s="457" t="s">
        <v>701</v>
      </c>
      <c r="C25" s="496" t="s">
        <v>705</v>
      </c>
      <c r="D25" s="497"/>
      <c r="E25" s="498" t="s">
        <v>721</v>
      </c>
      <c r="F25" t="s">
        <v>737</v>
      </c>
    </row>
    <row r="26" spans="1:6" ht="23.25" customHeight="1" thickBot="1">
      <c r="A26" s="6"/>
      <c r="B26" s="489" t="s">
        <v>736</v>
      </c>
      <c r="C26" s="447" t="s">
        <v>734</v>
      </c>
      <c r="D26" s="499" t="s">
        <v>722</v>
      </c>
      <c r="E26" s="500"/>
    </row>
    <row r="27" spans="1:6">
      <c r="B27" s="8"/>
    </row>
    <row r="28" spans="1:6">
      <c r="B28" s="8"/>
    </row>
    <row r="30" spans="1:6" ht="17.25">
      <c r="A30" s="132" t="s">
        <v>135</v>
      </c>
    </row>
    <row r="31" spans="1:6" ht="17.25">
      <c r="A31" s="132" t="s">
        <v>134</v>
      </c>
    </row>
    <row r="32" spans="1:6" ht="17.25">
      <c r="A32" s="132"/>
    </row>
    <row r="33" spans="1:6" ht="14.25" thickBot="1">
      <c r="A33" s="779" t="s">
        <v>125</v>
      </c>
      <c r="B33" s="776" t="s">
        <v>683</v>
      </c>
      <c r="C33">
        <v>5</v>
      </c>
    </row>
    <row r="34" spans="1:6" ht="14.25" thickBot="1">
      <c r="A34" s="779"/>
      <c r="B34" s="776"/>
      <c r="C34" s="474"/>
      <c r="D34" s="483">
        <v>3</v>
      </c>
      <c r="E34" s="450"/>
      <c r="F34" s="6"/>
    </row>
    <row r="35" spans="1:6">
      <c r="A35" s="779" t="s">
        <v>126</v>
      </c>
      <c r="B35" s="776" t="s">
        <v>687</v>
      </c>
      <c r="C35" s="130"/>
      <c r="D35" s="484"/>
      <c r="E35" s="482"/>
      <c r="F35" s="6"/>
    </row>
    <row r="36" spans="1:6" ht="14.25" thickBot="1">
      <c r="A36" s="779"/>
      <c r="B36" s="776"/>
      <c r="C36" s="449">
        <v>0</v>
      </c>
      <c r="D36" s="450"/>
      <c r="E36" s="485">
        <v>3</v>
      </c>
      <c r="F36" s="6"/>
    </row>
    <row r="37" spans="1:6">
      <c r="A37" s="779" t="s">
        <v>128</v>
      </c>
      <c r="B37" s="776" t="s">
        <v>684</v>
      </c>
      <c r="C37">
        <v>0</v>
      </c>
      <c r="D37" s="131"/>
      <c r="E37" s="134"/>
      <c r="F37" s="482"/>
    </row>
    <row r="38" spans="1:6" ht="14.25" thickBot="1">
      <c r="A38" s="779"/>
      <c r="B38" s="776"/>
      <c r="C38" s="129"/>
      <c r="D38" s="153"/>
      <c r="E38" s="6"/>
      <c r="F38" s="482"/>
    </row>
    <row r="39" spans="1:6" ht="14.25" thickBot="1">
      <c r="A39" s="777" t="s">
        <v>127</v>
      </c>
      <c r="B39" s="778" t="s">
        <v>688</v>
      </c>
      <c r="C39" s="476"/>
      <c r="D39" s="477">
        <v>2</v>
      </c>
      <c r="E39" s="8"/>
      <c r="F39" s="482"/>
    </row>
    <row r="40" spans="1:6" ht="14.25" thickBot="1">
      <c r="A40" s="777"/>
      <c r="B40" s="778"/>
      <c r="C40" s="449">
        <v>5</v>
      </c>
      <c r="D40" s="450"/>
      <c r="E40" s="6"/>
      <c r="F40" s="485"/>
    </row>
    <row r="41" spans="1:6" ht="14.25" thickBot="1">
      <c r="A41" s="777" t="s">
        <v>129</v>
      </c>
      <c r="B41" s="778" t="s">
        <v>685</v>
      </c>
      <c r="C41" s="452">
        <v>5</v>
      </c>
      <c r="E41" s="131"/>
    </row>
    <row r="42" spans="1:6" ht="14.25" thickBot="1">
      <c r="A42" s="777"/>
      <c r="B42" s="778"/>
      <c r="C42" s="474"/>
      <c r="D42" s="483">
        <v>0</v>
      </c>
      <c r="E42" s="451"/>
    </row>
    <row r="43" spans="1:6">
      <c r="A43" s="777" t="s">
        <v>130</v>
      </c>
      <c r="B43" s="778" t="s">
        <v>689</v>
      </c>
      <c r="C43" s="130"/>
      <c r="D43" s="475"/>
      <c r="E43" s="131"/>
    </row>
    <row r="44" spans="1:6" ht="14.25" thickBot="1">
      <c r="A44" s="777"/>
      <c r="B44" s="778"/>
      <c r="C44" s="449">
        <v>0</v>
      </c>
      <c r="D44" s="451"/>
      <c r="E44" s="131"/>
    </row>
    <row r="45" spans="1:6">
      <c r="A45" s="777" t="s">
        <v>131</v>
      </c>
      <c r="B45" s="778" t="s">
        <v>686</v>
      </c>
      <c r="C45" s="452">
        <v>0</v>
      </c>
      <c r="D45" s="6"/>
      <c r="E45" s="481">
        <v>2</v>
      </c>
    </row>
    <row r="46" spans="1:6" ht="14.25" thickBot="1">
      <c r="A46" s="777"/>
      <c r="B46" s="778"/>
      <c r="C46" s="129"/>
      <c r="D46" s="134"/>
      <c r="E46" s="482"/>
    </row>
    <row r="47" spans="1:6" ht="14.25" thickBot="1">
      <c r="A47" s="777" t="s">
        <v>132</v>
      </c>
      <c r="B47" s="778" t="s">
        <v>690</v>
      </c>
      <c r="C47" s="476"/>
      <c r="D47" s="477">
        <v>5</v>
      </c>
      <c r="E47" s="8"/>
    </row>
    <row r="48" spans="1:6">
      <c r="A48" s="777"/>
      <c r="B48" s="778"/>
      <c r="C48" s="450">
        <v>5</v>
      </c>
      <c r="D48" s="107"/>
      <c r="E48" s="6"/>
    </row>
    <row r="51" spans="1:5" ht="17.25">
      <c r="A51" s="26"/>
    </row>
    <row r="52" spans="1:5">
      <c r="B52" s="776"/>
      <c r="C52" s="775"/>
      <c r="D52" s="775"/>
    </row>
    <row r="53" spans="1:5">
      <c r="B53" s="776"/>
      <c r="C53" s="6"/>
      <c r="D53" s="6"/>
      <c r="E53" s="6"/>
    </row>
    <row r="54" spans="1:5">
      <c r="B54" s="776"/>
      <c r="C54" s="6"/>
      <c r="D54" s="107"/>
    </row>
    <row r="55" spans="1:5">
      <c r="B55" s="776"/>
      <c r="C55" s="6"/>
      <c r="D55" s="6"/>
    </row>
  </sheetData>
  <mergeCells count="37">
    <mergeCell ref="B18:B19"/>
    <mergeCell ref="A14:A15"/>
    <mergeCell ref="A16:A17"/>
    <mergeCell ref="A18:A19"/>
    <mergeCell ref="B4:B5"/>
    <mergeCell ref="B6:B7"/>
    <mergeCell ref="B8:B9"/>
    <mergeCell ref="B10:B11"/>
    <mergeCell ref="B12:B13"/>
    <mergeCell ref="B14:B15"/>
    <mergeCell ref="B16:B17"/>
    <mergeCell ref="A4:A5"/>
    <mergeCell ref="A6:A7"/>
    <mergeCell ref="A8:A9"/>
    <mergeCell ref="A10:A11"/>
    <mergeCell ref="A12:A13"/>
    <mergeCell ref="B33:B34"/>
    <mergeCell ref="A35:A36"/>
    <mergeCell ref="B35:B36"/>
    <mergeCell ref="A37:A38"/>
    <mergeCell ref="B37:B38"/>
    <mergeCell ref="F7:F8"/>
    <mergeCell ref="F15:F16"/>
    <mergeCell ref="C52:D52"/>
    <mergeCell ref="B54:B55"/>
    <mergeCell ref="A39:A40"/>
    <mergeCell ref="B39:B40"/>
    <mergeCell ref="A41:A42"/>
    <mergeCell ref="B41:B42"/>
    <mergeCell ref="A45:A46"/>
    <mergeCell ref="B45:B46"/>
    <mergeCell ref="A47:A48"/>
    <mergeCell ref="B47:B48"/>
    <mergeCell ref="B52:B53"/>
    <mergeCell ref="A43:A44"/>
    <mergeCell ref="B43:B44"/>
    <mergeCell ref="A33:A34"/>
  </mergeCells>
  <phoneticPr fontId="3"/>
  <conditionalFormatting sqref="F4 E22:E29 S1:S9 M1:M9 J24 K13:K15 K25:K65536 E1:E3 F19:F21 E56:E65536">
    <cfRule type="cellIs" dxfId="21" priority="21" stopIfTrue="1" operator="lessThanOrEqual">
      <formula>2</formula>
    </cfRule>
  </conditionalFormatting>
  <conditionalFormatting sqref="B20:C21 C19">
    <cfRule type="cellIs" dxfId="20" priority="22" stopIfTrue="1" operator="equal">
      <formula>0</formula>
    </cfRule>
  </conditionalFormatting>
  <conditionalFormatting sqref="B49:C50 C47 C41">
    <cfRule type="cellIs" dxfId="19" priority="17" stopIfTrue="1" operator="equal">
      <formula>0</formula>
    </cfRule>
  </conditionalFormatting>
  <conditionalFormatting sqref="F33:F41 E51:E55 E30:E32 F46:F50 E44:E45">
    <cfRule type="cellIs" dxfId="18" priority="16" stopIfTrue="1" operator="lessThanOrEqual">
      <formula>2</formula>
    </cfRule>
  </conditionalFormatting>
  <conditionalFormatting sqref="C40">
    <cfRule type="cellIs" dxfId="17" priority="10" stopIfTrue="1" operator="equal">
      <formula>0</formula>
    </cfRule>
  </conditionalFormatting>
  <conditionalFormatting sqref="C39">
    <cfRule type="cellIs" dxfId="16" priority="9" stopIfTrue="1" operator="equal">
      <formula>0</formula>
    </cfRule>
  </conditionalFormatting>
  <conditionalFormatting sqref="E36:E37">
    <cfRule type="cellIs" dxfId="15" priority="8" stopIfTrue="1" operator="lessThanOrEqual">
      <formula>2</formula>
    </cfRule>
  </conditionalFormatting>
  <conditionalFormatting sqref="C18 C12">
    <cfRule type="cellIs" dxfId="14" priority="7" stopIfTrue="1" operator="equal">
      <formula>0</formula>
    </cfRule>
  </conditionalFormatting>
  <conditionalFormatting sqref="F5:F7 F17:F18 E15:E16 F9:F12">
    <cfRule type="cellIs" dxfId="13" priority="6" stopIfTrue="1" operator="lessThanOrEqual">
      <formula>2</formula>
    </cfRule>
  </conditionalFormatting>
  <conditionalFormatting sqref="C11">
    <cfRule type="cellIs" dxfId="12" priority="5" stopIfTrue="1" operator="equal">
      <formula>0</formula>
    </cfRule>
  </conditionalFormatting>
  <conditionalFormatting sqref="C10">
    <cfRule type="cellIs" dxfId="11" priority="4" stopIfTrue="1" operator="equal">
      <formula>0</formula>
    </cfRule>
  </conditionalFormatting>
  <conditionalFormatting sqref="E7:E8">
    <cfRule type="cellIs" dxfId="10" priority="3" stopIfTrue="1" operator="lessThanOrEqual">
      <formula>2</formula>
    </cfRule>
  </conditionalFormatting>
  <conditionalFormatting sqref="C25">
    <cfRule type="cellIs" dxfId="9" priority="2" stopIfTrue="1" operator="equal">
      <formula>0</formula>
    </cfRule>
  </conditionalFormatting>
  <conditionalFormatting sqref="C54">
    <cfRule type="cellIs" dxfId="8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H25新人戦出場一覧</vt:lpstr>
      <vt:lpstr>表紙(1)</vt:lpstr>
      <vt:lpstr>表紙 (2)</vt:lpstr>
      <vt:lpstr>表紙 (3)</vt:lpstr>
      <vt:lpstr>ﾍﾞｽﾄ8</vt:lpstr>
      <vt:lpstr>女個形</vt:lpstr>
      <vt:lpstr>男個形</vt:lpstr>
      <vt:lpstr>男女形準決</vt:lpstr>
      <vt:lpstr>男女形決勝</vt:lpstr>
      <vt:lpstr>男女団形</vt:lpstr>
      <vt:lpstr>女個組</vt:lpstr>
      <vt:lpstr>男個組</vt:lpstr>
      <vt:lpstr>男女団組</vt:lpstr>
      <vt:lpstr>点数計算</vt:lpstr>
      <vt:lpstr>H25新人戦出場一覧!Print_Area</vt:lpstr>
      <vt:lpstr>ﾍﾞｽﾄ8!Print_Area</vt:lpstr>
      <vt:lpstr>女個組!Print_Area</vt:lpstr>
      <vt:lpstr>男個形!Print_Area</vt:lpstr>
      <vt:lpstr>男個組!Print_Area</vt:lpstr>
      <vt:lpstr>男女形決勝!Print_Area</vt:lpstr>
      <vt:lpstr>男女形準決!Print_Area</vt:lpstr>
      <vt:lpstr>男女団形!Print_Area</vt:lpstr>
      <vt:lpstr>男女団組!Print_Area</vt:lpstr>
      <vt:lpstr>'表紙 (3)'!Print_Area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2013-11-04T05:06:34Z</cp:lastPrinted>
  <dcterms:created xsi:type="dcterms:W3CDTF">2001-04-26T04:08:50Z</dcterms:created>
  <dcterms:modified xsi:type="dcterms:W3CDTF">2013-11-05T00:27:31Z</dcterms:modified>
</cp:coreProperties>
</file>