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6780"/>
  </bookViews>
  <sheets>
    <sheet name="ﾍﾞｽﾄ8" sheetId="11" r:id="rId1"/>
    <sheet name="女個形 " sheetId="37" r:id="rId2"/>
    <sheet name="男個形" sheetId="13" r:id="rId3"/>
    <sheet name="男女個形" sheetId="34" state="hidden" r:id="rId4"/>
    <sheet name="男女形トーナメント" sheetId="25" r:id="rId5"/>
    <sheet name="女個組" sheetId="38" r:id="rId6"/>
    <sheet name="男個組" sheetId="39" r:id="rId7"/>
    <sheet name="男女団組" sheetId="40" r:id="rId8"/>
  </sheets>
  <definedNames>
    <definedName name="_xlnm._FilterDatabase" localSheetId="7" hidden="1">男女団組!$V$64:$W$93</definedName>
    <definedName name="_xlnm.Print_Area" localSheetId="0">ﾍﾞｽﾄ8!$A$1:$I$49</definedName>
    <definedName name="_xlnm.Print_Area" localSheetId="1">'女個形 '!$A$1:$O$28</definedName>
    <definedName name="_xlnm.Print_Area" localSheetId="5">女個組!$A$1:$T$52</definedName>
    <definedName name="_xlnm.Print_Area" localSheetId="2">男個形!$A$1:$O$31</definedName>
    <definedName name="_xlnm.Print_Area" localSheetId="6">男個組!$A$1:$T$64</definedName>
    <definedName name="_xlnm.Print_Area" localSheetId="4">男女形トーナメント!$A$1:$P$52</definedName>
    <definedName name="_xlnm.Print_Area" localSheetId="7">男女団組!$A$1:$Q$59</definedName>
    <definedName name="アーナン">男女形トーナメント!$E$9</definedName>
  </definedNames>
  <calcPr calcId="145621"/>
</workbook>
</file>

<file path=xl/calcChain.xml><?xml version="1.0" encoding="utf-8"?>
<calcChain xmlns="http://schemas.openxmlformats.org/spreadsheetml/2006/main">
  <c r="K36" i="25" l="1"/>
  <c r="F35" i="25" l="1"/>
  <c r="F12" i="25"/>
  <c r="L7" i="25"/>
  <c r="K9" i="25"/>
  <c r="O23" i="40" l="1"/>
  <c r="O27" i="40"/>
  <c r="N81" i="40"/>
  <c r="B90" i="40"/>
  <c r="R55" i="39"/>
  <c r="S55" i="39"/>
  <c r="R56" i="39"/>
  <c r="S56" i="39"/>
  <c r="C129" i="39"/>
  <c r="O15" i="25" l="1"/>
  <c r="P15" i="25"/>
  <c r="O7" i="25"/>
  <c r="P7" i="25"/>
  <c r="O11" i="25"/>
  <c r="P11" i="25"/>
  <c r="O3" i="25"/>
  <c r="P3" i="25"/>
  <c r="O5" i="25"/>
  <c r="P5" i="25"/>
  <c r="O13" i="25"/>
  <c r="P13" i="25"/>
  <c r="O9" i="25"/>
  <c r="P9" i="25"/>
  <c r="O17" i="25"/>
  <c r="P17" i="25"/>
  <c r="B5" i="25"/>
  <c r="C5" i="25"/>
  <c r="B13" i="25"/>
  <c r="C13" i="25"/>
  <c r="B9" i="25"/>
  <c r="C9" i="25"/>
  <c r="B17" i="25"/>
  <c r="C17" i="25"/>
  <c r="C27" i="37"/>
  <c r="D27" i="37"/>
  <c r="B15" i="25"/>
  <c r="C15" i="25"/>
  <c r="B7" i="25"/>
  <c r="C7" i="25"/>
  <c r="B11" i="25"/>
  <c r="C11" i="25"/>
  <c r="B3" i="25"/>
  <c r="C3" i="25"/>
  <c r="C3" i="37" l="1"/>
  <c r="D3" i="37"/>
  <c r="K3" i="37"/>
  <c r="L3" i="37"/>
  <c r="C4" i="37"/>
  <c r="D4" i="37"/>
  <c r="K4" i="37"/>
  <c r="L4" i="37"/>
  <c r="C5" i="37"/>
  <c r="D5" i="37"/>
  <c r="K5" i="37"/>
  <c r="L5" i="37"/>
  <c r="C6" i="37"/>
  <c r="D6" i="37"/>
  <c r="K6" i="37"/>
  <c r="L6" i="37"/>
  <c r="C7" i="37"/>
  <c r="D7" i="37"/>
  <c r="K7" i="37"/>
  <c r="L7" i="37"/>
  <c r="C8" i="37"/>
  <c r="D8" i="37"/>
  <c r="K8" i="37"/>
  <c r="L8" i="37"/>
  <c r="C9" i="37"/>
  <c r="D9" i="37"/>
  <c r="K9" i="37"/>
  <c r="L9" i="37"/>
  <c r="C10" i="37"/>
  <c r="D10" i="37"/>
  <c r="K10" i="37"/>
  <c r="L10" i="37"/>
  <c r="C11" i="37"/>
  <c r="D11" i="37"/>
  <c r="F11" i="37"/>
  <c r="K11" i="37"/>
  <c r="L11" i="37"/>
  <c r="C12" i="37"/>
  <c r="D12" i="37"/>
  <c r="K12" i="37"/>
  <c r="L12" i="37"/>
  <c r="K13" i="37"/>
  <c r="L13" i="37"/>
  <c r="C18" i="37"/>
  <c r="D18" i="37"/>
  <c r="K18" i="37"/>
  <c r="L18" i="37"/>
  <c r="C19" i="37"/>
  <c r="D19" i="37"/>
  <c r="K19" i="37"/>
  <c r="L19" i="37"/>
  <c r="C20" i="37"/>
  <c r="D20" i="37"/>
  <c r="K20" i="37"/>
  <c r="L20" i="37"/>
  <c r="C21" i="37"/>
  <c r="D21" i="37"/>
  <c r="K21" i="37"/>
  <c r="L21" i="37"/>
  <c r="C22" i="37"/>
  <c r="D22" i="37"/>
  <c r="C23" i="37"/>
  <c r="K23" i="37"/>
  <c r="L23" i="37"/>
  <c r="C24" i="37"/>
  <c r="D24" i="37"/>
  <c r="K24" i="37"/>
  <c r="L24" i="37"/>
  <c r="C25" i="37"/>
  <c r="D25" i="37"/>
  <c r="K25" i="37"/>
  <c r="L25" i="37"/>
  <c r="C26" i="37"/>
  <c r="D26" i="37"/>
  <c r="K26" i="37"/>
  <c r="L26" i="37"/>
  <c r="K27" i="37"/>
  <c r="L27" i="37"/>
  <c r="E46" i="25" l="1"/>
  <c r="J35" i="25"/>
  <c r="G35" i="25"/>
  <c r="L40" i="25"/>
  <c r="L39" i="25"/>
  <c r="L31" i="25"/>
  <c r="L32" i="25"/>
  <c r="K33" i="25"/>
  <c r="F36" i="25"/>
  <c r="F37" i="25"/>
  <c r="F38" i="25"/>
  <c r="F34" i="25"/>
  <c r="F33" i="25"/>
  <c r="K37" i="25"/>
  <c r="K38" i="25"/>
  <c r="K34" i="25"/>
  <c r="K35" i="25"/>
  <c r="E40" i="25" l="1"/>
  <c r="E39" i="25"/>
  <c r="E32" i="25"/>
  <c r="E31" i="25"/>
  <c r="G10" i="25"/>
  <c r="J10" i="25"/>
  <c r="F11" i="25" l="1"/>
  <c r="F9" i="25"/>
  <c r="F8" i="25"/>
  <c r="K10" i="25"/>
  <c r="K11" i="25" l="1"/>
  <c r="K12" i="25"/>
  <c r="K13" i="25"/>
  <c r="L15" i="25" s="1"/>
  <c r="K8" i="25"/>
  <c r="L14" i="25"/>
  <c r="L6" i="25"/>
  <c r="E21" i="25" l="1"/>
  <c r="F10" i="25"/>
  <c r="F13" i="25"/>
  <c r="E15" i="25"/>
  <c r="E14" i="25"/>
  <c r="E7" i="25"/>
  <c r="E6" i="25"/>
  <c r="F36" i="34" l="1"/>
  <c r="G36" i="34" s="1"/>
  <c r="A41" i="34"/>
  <c r="B41" i="34" s="1"/>
  <c r="A40" i="34"/>
  <c r="B40" i="34" s="1"/>
  <c r="A39" i="34"/>
  <c r="B39" i="34" s="1"/>
  <c r="A38" i="34"/>
  <c r="B38" i="34" s="1"/>
  <c r="A37" i="34"/>
  <c r="B37" i="34" s="1"/>
  <c r="A36" i="34"/>
  <c r="B36" i="34" s="1"/>
  <c r="A35" i="34"/>
  <c r="B35" i="34" s="1"/>
  <c r="A34" i="34"/>
  <c r="B34" i="34" s="1"/>
  <c r="A33" i="34"/>
  <c r="B33" i="34" s="1"/>
  <c r="A32" i="34"/>
  <c r="B32" i="34" s="1"/>
  <c r="A14" i="34"/>
  <c r="B14" i="34" s="1"/>
  <c r="A12" i="34"/>
  <c r="B12" i="34" s="1"/>
  <c r="A13" i="34"/>
  <c r="B13" i="34" s="1"/>
  <c r="A15" i="34"/>
  <c r="B15" i="34" s="1"/>
  <c r="A16" i="34"/>
  <c r="B16" i="34" s="1"/>
  <c r="A17" i="34"/>
  <c r="B17" i="34" s="1"/>
  <c r="A18" i="34"/>
  <c r="B18" i="34" s="1"/>
  <c r="A19" i="34"/>
  <c r="B19" i="34" s="1"/>
  <c r="A20" i="34"/>
  <c r="B20" i="34" s="1"/>
  <c r="A21" i="34"/>
  <c r="B21" i="34" s="1"/>
  <c r="A22" i="34"/>
  <c r="B22" i="34" s="1"/>
  <c r="A23" i="34"/>
  <c r="B23" i="34" s="1"/>
  <c r="A24" i="34"/>
  <c r="B24" i="34" s="1"/>
  <c r="A25" i="34"/>
  <c r="B25" i="34" s="1"/>
  <c r="A26" i="34"/>
  <c r="B26" i="34" s="1"/>
  <c r="A27" i="34"/>
  <c r="B27" i="34" s="1"/>
  <c r="A28" i="34"/>
  <c r="B28" i="34" s="1"/>
  <c r="A29" i="34"/>
  <c r="B29" i="34" s="1"/>
  <c r="A30" i="34"/>
  <c r="B30" i="34" s="1"/>
  <c r="A31" i="34"/>
  <c r="B31" i="34" s="1"/>
  <c r="A11" i="34"/>
  <c r="B11" i="34" s="1"/>
  <c r="A3" i="34"/>
  <c r="B3" i="34" s="1"/>
  <c r="A4" i="34"/>
  <c r="B4" i="34" s="1"/>
  <c r="A5" i="34"/>
  <c r="B5" i="34" s="1"/>
  <c r="A6" i="34"/>
  <c r="B6" i="34" s="1"/>
  <c r="A7" i="34"/>
  <c r="B7" i="34" s="1"/>
  <c r="A8" i="34"/>
  <c r="B8" i="34" s="1"/>
  <c r="A9" i="34"/>
  <c r="B9" i="34" s="1"/>
  <c r="A10" i="34"/>
  <c r="B10" i="34" s="1"/>
  <c r="A2" i="34"/>
  <c r="B2" i="34" s="1"/>
  <c r="F47" i="34"/>
  <c r="G47" i="34" s="1"/>
  <c r="N19" i="13"/>
  <c r="O19" i="13" s="1"/>
  <c r="F38" i="34" s="1"/>
  <c r="G38" i="34" s="1"/>
  <c r="N20" i="13"/>
  <c r="O20" i="13" s="1"/>
  <c r="F39" i="34" s="1"/>
  <c r="G39" i="34" s="1"/>
  <c r="N21" i="13"/>
  <c r="O21" i="13" s="1"/>
  <c r="F40" i="34" s="1"/>
  <c r="G40" i="34" s="1"/>
  <c r="N22" i="13"/>
  <c r="O22" i="13" s="1"/>
  <c r="F41" i="34" s="1"/>
  <c r="G41" i="34" s="1"/>
  <c r="N23" i="13"/>
  <c r="O23" i="13" s="1"/>
  <c r="F42" i="34" s="1"/>
  <c r="G42" i="34" s="1"/>
  <c r="N24" i="13"/>
  <c r="O24" i="13" s="1"/>
  <c r="F43" i="34" s="1"/>
  <c r="G43" i="34" s="1"/>
  <c r="N25" i="13"/>
  <c r="O25" i="13" s="1"/>
  <c r="F44" i="34" s="1"/>
  <c r="G44" i="34" s="1"/>
  <c r="N26" i="13"/>
  <c r="O26" i="13" s="1"/>
  <c r="F45" i="34" s="1"/>
  <c r="G45" i="34" s="1"/>
  <c r="N27" i="13"/>
  <c r="O27" i="13" s="1"/>
  <c r="F46" i="34" s="1"/>
  <c r="G46" i="34" s="1"/>
  <c r="N18" i="13"/>
  <c r="O18" i="13" s="1"/>
  <c r="F37" i="34" s="1"/>
  <c r="G37" i="34" s="1"/>
  <c r="F19" i="13"/>
  <c r="G19" i="13" s="1"/>
  <c r="F15" i="34" s="1"/>
  <c r="G15" i="34" s="1"/>
  <c r="F20" i="13"/>
  <c r="G20" i="13" s="1"/>
  <c r="F16" i="34" s="1"/>
  <c r="G16" i="34" s="1"/>
  <c r="F21" i="13"/>
  <c r="G21" i="13" s="1"/>
  <c r="F17" i="34" s="1"/>
  <c r="G17" i="34" s="1"/>
  <c r="F22" i="13"/>
  <c r="G22" i="13" s="1"/>
  <c r="F18" i="34" s="1"/>
  <c r="G18" i="34" s="1"/>
  <c r="F23" i="13"/>
  <c r="G23" i="13" s="1"/>
  <c r="F19" i="34" s="1"/>
  <c r="G19" i="34" s="1"/>
  <c r="F24" i="13"/>
  <c r="G24" i="13" s="1"/>
  <c r="F20" i="34" s="1"/>
  <c r="G20" i="34" s="1"/>
  <c r="F25" i="13"/>
  <c r="G25" i="13" s="1"/>
  <c r="F21" i="34" s="1"/>
  <c r="G21" i="34" s="1"/>
  <c r="F26" i="13"/>
  <c r="G26" i="13" s="1"/>
  <c r="F22" i="34" s="1"/>
  <c r="G22" i="34" s="1"/>
  <c r="G27" i="13"/>
  <c r="F23" i="34" s="1"/>
  <c r="G23" i="34" s="1"/>
  <c r="F28" i="13"/>
  <c r="G28" i="13" s="1"/>
  <c r="F24" i="34" s="1"/>
  <c r="G24" i="34" s="1"/>
  <c r="G18" i="13"/>
  <c r="F14" i="34" s="1"/>
  <c r="G14" i="34" s="1"/>
  <c r="N4" i="13"/>
  <c r="O4" i="13" s="1"/>
  <c r="F25" i="34" s="1"/>
  <c r="G25" i="34" s="1"/>
  <c r="N5" i="13"/>
  <c r="O5" i="13" s="1"/>
  <c r="F26" i="34" s="1"/>
  <c r="G26" i="34" s="1"/>
  <c r="N6" i="13"/>
  <c r="O6" i="13" s="1"/>
  <c r="F27" i="34" s="1"/>
  <c r="G27" i="34" s="1"/>
  <c r="N7" i="13"/>
  <c r="O7" i="13" s="1"/>
  <c r="F28" i="34" s="1"/>
  <c r="G28" i="34" s="1"/>
  <c r="N8" i="13"/>
  <c r="O8" i="13" s="1"/>
  <c r="F29" i="34" s="1"/>
  <c r="G29" i="34" s="1"/>
  <c r="N9" i="13"/>
  <c r="O9" i="13" s="1"/>
  <c r="F30" i="34" s="1"/>
  <c r="G30" i="34" s="1"/>
  <c r="O10" i="13"/>
  <c r="F31" i="34" s="1"/>
  <c r="G31" i="34" s="1"/>
  <c r="N11" i="13"/>
  <c r="O11" i="13" s="1"/>
  <c r="F32" i="34" s="1"/>
  <c r="G32" i="34" s="1"/>
  <c r="N12" i="13"/>
  <c r="O12" i="13" s="1"/>
  <c r="F33" i="34" s="1"/>
  <c r="G33" i="34" s="1"/>
  <c r="N13" i="13"/>
  <c r="O13" i="13" s="1"/>
  <c r="F34" i="34" s="1"/>
  <c r="G34" i="34" s="1"/>
  <c r="N14" i="13"/>
  <c r="O14" i="13" s="1"/>
  <c r="F35" i="34" s="1"/>
  <c r="G35" i="34" s="1"/>
  <c r="F5" i="13"/>
  <c r="G5" i="13" s="1"/>
  <c r="F3" i="34" s="1"/>
  <c r="G3" i="34" s="1"/>
  <c r="F6" i="13"/>
  <c r="G6" i="13" s="1"/>
  <c r="F4" i="34" s="1"/>
  <c r="G4" i="34" s="1"/>
  <c r="F7" i="13"/>
  <c r="G7" i="13" s="1"/>
  <c r="F5" i="34" s="1"/>
  <c r="G5" i="34" s="1"/>
  <c r="F8" i="13"/>
  <c r="G8" i="13" s="1"/>
  <c r="F6" i="34" s="1"/>
  <c r="G6" i="34" s="1"/>
  <c r="F9" i="13"/>
  <c r="G9" i="13" s="1"/>
  <c r="F7" i="34" s="1"/>
  <c r="G7" i="34" s="1"/>
  <c r="F10" i="13"/>
  <c r="G10" i="13" s="1"/>
  <c r="F8" i="34" s="1"/>
  <c r="G8" i="34" s="1"/>
  <c r="F11" i="13"/>
  <c r="G11" i="13" s="1"/>
  <c r="F9" i="34" s="1"/>
  <c r="G9" i="34" s="1"/>
  <c r="F12" i="13"/>
  <c r="G12" i="13" s="1"/>
  <c r="F10" i="34" s="1"/>
  <c r="G10" i="34" s="1"/>
  <c r="F13" i="13"/>
  <c r="G13" i="13" s="1"/>
  <c r="F11" i="34" s="1"/>
  <c r="G11" i="34" s="1"/>
  <c r="F14" i="13"/>
  <c r="G14" i="13" s="1"/>
  <c r="F12" i="34" s="1"/>
  <c r="G12" i="34" s="1"/>
  <c r="F13" i="34"/>
  <c r="G13" i="34" s="1"/>
  <c r="F4" i="13"/>
  <c r="G4" i="13" s="1"/>
  <c r="F2" i="34" s="1"/>
  <c r="G2" i="34" s="1"/>
  <c r="O30" i="25" l="1"/>
  <c r="O34" i="25"/>
  <c r="O38" i="25"/>
  <c r="O42" i="25"/>
  <c r="B30" i="25"/>
  <c r="B34" i="25"/>
  <c r="B38" i="25"/>
  <c r="B42" i="25"/>
  <c r="P36" i="25"/>
  <c r="O28" i="25"/>
  <c r="C36" i="25"/>
  <c r="B28" i="25"/>
  <c r="P30" i="25"/>
  <c r="P34" i="25"/>
  <c r="P38" i="25"/>
  <c r="P42" i="25"/>
  <c r="C30" i="25"/>
  <c r="C34" i="25"/>
  <c r="C38" i="25"/>
  <c r="C42" i="25"/>
  <c r="P40" i="25"/>
  <c r="O32" i="25"/>
  <c r="O36" i="25"/>
  <c r="O40" i="25"/>
  <c r="P28" i="25"/>
  <c r="B32" i="25"/>
  <c r="B36" i="25"/>
  <c r="B40" i="25"/>
  <c r="C28" i="25"/>
  <c r="P32" i="25"/>
  <c r="C32" i="25"/>
  <c r="C40" i="25"/>
  <c r="L19" i="13"/>
  <c r="I38" i="34" s="1"/>
  <c r="L20" i="13"/>
  <c r="I39" i="34" s="1"/>
  <c r="L21" i="13"/>
  <c r="I40" i="34" s="1"/>
  <c r="L22" i="13"/>
  <c r="I41" i="34" s="1"/>
  <c r="L23" i="13"/>
  <c r="I42" i="34" s="1"/>
  <c r="L24" i="13"/>
  <c r="I43" i="34" s="1"/>
  <c r="L25" i="13"/>
  <c r="I44" i="34" s="1"/>
  <c r="L26" i="13"/>
  <c r="I45" i="34" s="1"/>
  <c r="L27" i="13"/>
  <c r="I46" i="34" s="1"/>
  <c r="I47" i="34"/>
  <c r="L18" i="13"/>
  <c r="I37" i="34" s="1"/>
  <c r="K19" i="13"/>
  <c r="H38" i="34" s="1"/>
  <c r="K20" i="13"/>
  <c r="H39" i="34" s="1"/>
  <c r="K21" i="13"/>
  <c r="H40" i="34" s="1"/>
  <c r="K22" i="13"/>
  <c r="H41" i="34" s="1"/>
  <c r="K23" i="13"/>
  <c r="H42" i="34" s="1"/>
  <c r="K24" i="13"/>
  <c r="H43" i="34" s="1"/>
  <c r="K25" i="13"/>
  <c r="H44" i="34" s="1"/>
  <c r="K26" i="13"/>
  <c r="H45" i="34" s="1"/>
  <c r="K27" i="13"/>
  <c r="H46" i="34" s="1"/>
  <c r="H47" i="34"/>
  <c r="K18" i="13"/>
  <c r="H37" i="34" s="1"/>
  <c r="D19" i="13"/>
  <c r="I15" i="34" s="1"/>
  <c r="D20" i="13"/>
  <c r="I16" i="34" s="1"/>
  <c r="D21" i="13"/>
  <c r="I17" i="34" s="1"/>
  <c r="D22" i="13"/>
  <c r="I18" i="34" s="1"/>
  <c r="D23" i="13"/>
  <c r="I19" i="34" s="1"/>
  <c r="D24" i="13"/>
  <c r="I20" i="34" s="1"/>
  <c r="D25" i="13"/>
  <c r="I21" i="34" s="1"/>
  <c r="D26" i="13"/>
  <c r="I22" i="34" s="1"/>
  <c r="D27" i="13"/>
  <c r="I23" i="34" s="1"/>
  <c r="D28" i="13"/>
  <c r="I24" i="34" s="1"/>
  <c r="D18" i="13"/>
  <c r="I14" i="34" s="1"/>
  <c r="C19" i="13"/>
  <c r="H15" i="34" s="1"/>
  <c r="C20" i="13"/>
  <c r="H16" i="34" s="1"/>
  <c r="C21" i="13"/>
  <c r="H17" i="34" s="1"/>
  <c r="C22" i="13"/>
  <c r="H18" i="34" s="1"/>
  <c r="C23" i="13"/>
  <c r="H19" i="34" s="1"/>
  <c r="C24" i="13"/>
  <c r="H20" i="34" s="1"/>
  <c r="C25" i="13"/>
  <c r="H21" i="34" s="1"/>
  <c r="C26" i="13"/>
  <c r="H22" i="34" s="1"/>
  <c r="C27" i="13"/>
  <c r="H23" i="34" s="1"/>
  <c r="C28" i="13"/>
  <c r="H24" i="34" s="1"/>
  <c r="C18" i="13"/>
  <c r="H14" i="34" s="1"/>
  <c r="D5" i="13"/>
  <c r="I3" i="34" s="1"/>
  <c r="D6" i="13"/>
  <c r="I4" i="34" s="1"/>
  <c r="D7" i="13"/>
  <c r="I5" i="34" s="1"/>
  <c r="D8" i="13"/>
  <c r="I6" i="34" s="1"/>
  <c r="D9" i="13"/>
  <c r="I7" i="34" s="1"/>
  <c r="D10" i="13"/>
  <c r="I8" i="34" s="1"/>
  <c r="D11" i="13"/>
  <c r="I9" i="34" s="1"/>
  <c r="D12" i="13"/>
  <c r="I10" i="34" s="1"/>
  <c r="D13" i="13"/>
  <c r="I11" i="34" s="1"/>
  <c r="D14" i="13"/>
  <c r="I12" i="34" s="1"/>
  <c r="I13" i="34"/>
  <c r="D4" i="13"/>
  <c r="I2" i="34" s="1"/>
  <c r="C5" i="13"/>
  <c r="H3" i="34" s="1"/>
  <c r="C6" i="13"/>
  <c r="H4" i="34" s="1"/>
  <c r="C7" i="13"/>
  <c r="H5" i="34" s="1"/>
  <c r="C8" i="13"/>
  <c r="H6" i="34" s="1"/>
  <c r="C9" i="13"/>
  <c r="H7" i="34" s="1"/>
  <c r="C10" i="13"/>
  <c r="H8" i="34" s="1"/>
  <c r="C11" i="13"/>
  <c r="H9" i="34" s="1"/>
  <c r="C12" i="13"/>
  <c r="H10" i="34" s="1"/>
  <c r="C13" i="13"/>
  <c r="H11" i="34" s="1"/>
  <c r="C14" i="13"/>
  <c r="H12" i="34" s="1"/>
  <c r="H13" i="34"/>
  <c r="C4" i="13"/>
  <c r="H2" i="34" s="1"/>
  <c r="L5" i="13"/>
  <c r="I26" i="34" s="1"/>
  <c r="L6" i="13"/>
  <c r="I27" i="34" s="1"/>
  <c r="L7" i="13"/>
  <c r="I28" i="34" s="1"/>
  <c r="L8" i="13"/>
  <c r="I29" i="34" s="1"/>
  <c r="L9" i="13"/>
  <c r="I30" i="34" s="1"/>
  <c r="L10" i="13"/>
  <c r="I31" i="34" s="1"/>
  <c r="L11" i="13"/>
  <c r="I32" i="34" s="1"/>
  <c r="L12" i="13"/>
  <c r="I33" i="34" s="1"/>
  <c r="L13" i="13"/>
  <c r="I34" i="34" s="1"/>
  <c r="L14" i="13"/>
  <c r="I35" i="34" s="1"/>
  <c r="I36" i="34"/>
  <c r="L4" i="13"/>
  <c r="I25" i="34" s="1"/>
  <c r="K5" i="13"/>
  <c r="H26" i="34" s="1"/>
  <c r="K6" i="13"/>
  <c r="H27" i="34" s="1"/>
  <c r="K7" i="13"/>
  <c r="H28" i="34" s="1"/>
  <c r="K8" i="13"/>
  <c r="H29" i="34" s="1"/>
  <c r="K9" i="13"/>
  <c r="H30" i="34" s="1"/>
  <c r="K10" i="13"/>
  <c r="H31" i="34" s="1"/>
  <c r="K11" i="13"/>
  <c r="H32" i="34" s="1"/>
  <c r="K12" i="13"/>
  <c r="H33" i="34" s="1"/>
  <c r="K13" i="13"/>
  <c r="H34" i="34" s="1"/>
  <c r="K14" i="13"/>
  <c r="H35" i="34" s="1"/>
  <c r="H36" i="34"/>
  <c r="K4" i="13"/>
  <c r="H25" i="34" s="1"/>
  <c r="B92" i="13" l="1"/>
  <c r="L30" i="13"/>
  <c r="K30" i="13"/>
  <c r="D41" i="34"/>
  <c r="C41" i="34"/>
  <c r="D21" i="34"/>
  <c r="C21" i="34"/>
  <c r="D40" i="34"/>
  <c r="C40" i="34"/>
  <c r="D20" i="34"/>
  <c r="C20" i="34"/>
  <c r="D39" i="34"/>
  <c r="C39" i="34"/>
  <c r="D19" i="34"/>
  <c r="C19" i="34"/>
  <c r="D38" i="34"/>
  <c r="C38" i="34"/>
  <c r="D18" i="34"/>
  <c r="C18" i="34"/>
  <c r="D37" i="34"/>
  <c r="C37" i="34"/>
  <c r="D17" i="34"/>
  <c r="C17" i="34"/>
  <c r="D36" i="34"/>
  <c r="C36" i="34"/>
  <c r="D16" i="34"/>
  <c r="C16" i="34"/>
  <c r="D35" i="34"/>
  <c r="C35" i="34"/>
  <c r="D15" i="34"/>
  <c r="C15" i="34"/>
  <c r="D34" i="34"/>
  <c r="C34" i="34"/>
  <c r="D14" i="34"/>
  <c r="C14" i="34"/>
  <c r="D33" i="34"/>
  <c r="C33" i="34"/>
  <c r="D13" i="34"/>
  <c r="C13" i="34"/>
  <c r="D32" i="34"/>
  <c r="C32" i="34"/>
  <c r="D12" i="34"/>
  <c r="C12" i="34"/>
  <c r="D31" i="34"/>
  <c r="C31" i="34"/>
  <c r="D11" i="34"/>
  <c r="C11" i="34"/>
  <c r="D30" i="34"/>
  <c r="C30" i="34"/>
  <c r="D10" i="34"/>
  <c r="C10" i="34"/>
  <c r="D29" i="34"/>
  <c r="C29" i="34"/>
  <c r="D9" i="34"/>
  <c r="C9" i="34"/>
  <c r="D28" i="34"/>
  <c r="C28" i="34"/>
  <c r="D8" i="34"/>
  <c r="C8" i="34"/>
  <c r="D27" i="34"/>
  <c r="C27" i="34"/>
  <c r="D7" i="34"/>
  <c r="C7" i="34"/>
  <c r="D26" i="34"/>
  <c r="C26" i="34"/>
  <c r="D6" i="34"/>
  <c r="C6" i="34"/>
  <c r="D25" i="34"/>
  <c r="C25" i="34"/>
  <c r="D5" i="34"/>
  <c r="C5" i="34"/>
  <c r="D24" i="34"/>
  <c r="C24" i="34"/>
  <c r="D4" i="34"/>
  <c r="C4" i="34"/>
  <c r="D23" i="34"/>
  <c r="C23" i="34"/>
  <c r="D3" i="34"/>
  <c r="C3" i="34"/>
  <c r="D22" i="34"/>
  <c r="C22" i="34"/>
  <c r="D2" i="34"/>
  <c r="C2" i="34"/>
</calcChain>
</file>

<file path=xl/sharedStrings.xml><?xml version="1.0" encoding="utf-8"?>
<sst xmlns="http://schemas.openxmlformats.org/spreadsheetml/2006/main" count="1312" uniqueCount="633">
  <si>
    <t>氏名</t>
    <rPh sb="0" eb="2">
      <t>シメイ</t>
    </rPh>
    <phoneticPr fontId="3"/>
  </si>
  <si>
    <t>学校名</t>
    <rPh sb="0" eb="3">
      <t>ガッコウメイ</t>
    </rPh>
    <phoneticPr fontId="3"/>
  </si>
  <si>
    <t>得点</t>
    <rPh sb="0" eb="2">
      <t>トクテン</t>
    </rPh>
    <phoneticPr fontId="3"/>
  </si>
  <si>
    <t>順位</t>
    <rPh sb="0" eb="2">
      <t>ジュンイ</t>
    </rPh>
    <phoneticPr fontId="3"/>
  </si>
  <si>
    <t>予選</t>
    <rPh sb="0" eb="2">
      <t>ヨセン</t>
    </rPh>
    <phoneticPr fontId="3"/>
  </si>
  <si>
    <t>個人形</t>
    <rPh sb="0" eb="2">
      <t>コジン</t>
    </rPh>
    <rPh sb="2" eb="3">
      <t>カタ</t>
    </rPh>
    <phoneticPr fontId="3"/>
  </si>
  <si>
    <t>男子</t>
    <rPh sb="0" eb="2">
      <t>ダンシ</t>
    </rPh>
    <phoneticPr fontId="3"/>
  </si>
  <si>
    <t>準優勝</t>
    <rPh sb="0" eb="1">
      <t>ジュン</t>
    </rPh>
    <rPh sb="1" eb="3">
      <t>ユウショウ</t>
    </rPh>
    <phoneticPr fontId="3"/>
  </si>
  <si>
    <t>第３位</t>
    <rPh sb="0" eb="1">
      <t>ダイ</t>
    </rPh>
    <rPh sb="2" eb="3">
      <t>イ</t>
    </rPh>
    <phoneticPr fontId="3"/>
  </si>
  <si>
    <t>第５位</t>
    <rPh sb="0" eb="1">
      <t>ダイ</t>
    </rPh>
    <rPh sb="2" eb="3">
      <t>イ</t>
    </rPh>
    <phoneticPr fontId="3"/>
  </si>
  <si>
    <t>個人組手</t>
    <rPh sb="0" eb="2">
      <t>コジン</t>
    </rPh>
    <rPh sb="2" eb="3">
      <t>ク</t>
    </rPh>
    <rPh sb="3" eb="4">
      <t>テ</t>
    </rPh>
    <phoneticPr fontId="3"/>
  </si>
  <si>
    <t>団体組手</t>
    <rPh sb="0" eb="2">
      <t>ダンタイ</t>
    </rPh>
    <rPh sb="2" eb="3">
      <t>ク</t>
    </rPh>
    <rPh sb="3" eb="4">
      <t>テ</t>
    </rPh>
    <phoneticPr fontId="3"/>
  </si>
  <si>
    <t>女子</t>
    <rPh sb="0" eb="1">
      <t>オンナ</t>
    </rPh>
    <rPh sb="1" eb="2">
      <t>ダンシ</t>
    </rPh>
    <phoneticPr fontId="3"/>
  </si>
  <si>
    <t xml:space="preserve">  </t>
    <phoneticPr fontId="3"/>
  </si>
  <si>
    <t>優　勝</t>
    <rPh sb="0" eb="1">
      <t>ユウ</t>
    </rPh>
    <rPh sb="2" eb="3">
      <t>カツ</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</si>
  <si>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</si>
  <si>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</si>
  <si>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</si>
  <si>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</si>
  <si>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</si>
  <si>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</si>
  <si>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団体</t>
    <rPh sb="0" eb="2">
      <t>ダンタイ</t>
    </rPh>
    <phoneticPr fontId="3"/>
  </si>
  <si>
    <t>優勝</t>
    <rPh sb="0" eb="2">
      <t>ユウショウ</t>
    </rPh>
    <phoneticPr fontId="3"/>
  </si>
  <si>
    <t>準優勝</t>
    <rPh sb="0" eb="3">
      <t>ジュンユウショウ</t>
    </rPh>
    <phoneticPr fontId="3"/>
  </si>
  <si>
    <t>３，４位</t>
    <rPh sb="3" eb="4">
      <t>イ</t>
    </rPh>
    <phoneticPr fontId="3"/>
  </si>
  <si>
    <t>５～８位</t>
    <rPh sb="3" eb="4">
      <t>イ</t>
    </rPh>
    <phoneticPr fontId="3"/>
  </si>
  <si>
    <t>２０点</t>
    <rPh sb="2" eb="3">
      <t>テン</t>
    </rPh>
    <phoneticPr fontId="3"/>
  </si>
  <si>
    <t>１０点</t>
    <rPh sb="2" eb="3">
      <t>テン</t>
    </rPh>
    <phoneticPr fontId="3"/>
  </si>
  <si>
    <t>５点</t>
    <rPh sb="1" eb="2">
      <t>テン</t>
    </rPh>
    <phoneticPr fontId="3"/>
  </si>
  <si>
    <t>３点</t>
    <rPh sb="1" eb="2">
      <t>テン</t>
    </rPh>
    <phoneticPr fontId="3"/>
  </si>
  <si>
    <t>個人</t>
    <rPh sb="0" eb="2">
      <t>コジン</t>
    </rPh>
    <phoneticPr fontId="3"/>
  </si>
  <si>
    <t>２点</t>
    <rPh sb="1" eb="2">
      <t>テン</t>
    </rPh>
    <phoneticPr fontId="3"/>
  </si>
  <si>
    <t>１点</t>
    <rPh sb="1" eb="2">
      <t>テン</t>
    </rPh>
    <phoneticPr fontId="3"/>
  </si>
  <si>
    <t>女子</t>
    <rPh sb="0" eb="2">
      <t>ジョシ</t>
    </rPh>
    <phoneticPr fontId="3"/>
  </si>
  <si>
    <t>女子個人形</t>
    <rPh sb="0" eb="2">
      <t>ジョシ</t>
    </rPh>
    <rPh sb="2" eb="4">
      <t>コジン</t>
    </rPh>
    <rPh sb="4" eb="5">
      <t>カタ</t>
    </rPh>
    <phoneticPr fontId="3"/>
  </si>
  <si>
    <t>男子個人形</t>
    <rPh sb="0" eb="2">
      <t>ダンシ</t>
    </rPh>
    <rPh sb="2" eb="4">
      <t>コジン</t>
    </rPh>
    <rPh sb="4" eb="5">
      <t>カタ</t>
    </rPh>
    <phoneticPr fontId="3"/>
  </si>
  <si>
    <t>市立銚子</t>
    <rPh sb="0" eb="2">
      <t>イチリツ</t>
    </rPh>
    <rPh sb="2" eb="4">
      <t>チョウシ</t>
    </rPh>
    <phoneticPr fontId="3"/>
  </si>
  <si>
    <t>成田</t>
    <rPh sb="0" eb="2">
      <t>ナリタ</t>
    </rPh>
    <phoneticPr fontId="3"/>
  </si>
  <si>
    <t>ｺ-ﾄﾞ</t>
    <phoneticPr fontId="3"/>
  </si>
  <si>
    <t>ｺ-ﾄﾞ</t>
    <phoneticPr fontId="3"/>
  </si>
  <si>
    <t>佐原</t>
    <rPh sb="0" eb="2">
      <t>サワラ</t>
    </rPh>
    <phoneticPr fontId="3"/>
  </si>
  <si>
    <t>清水</t>
    <rPh sb="0" eb="2">
      <t>シミズ</t>
    </rPh>
    <phoneticPr fontId="3"/>
  </si>
  <si>
    <t>　　女子個人形トーナメント</t>
    <rPh sb="2" eb="4">
      <t>ジョシ</t>
    </rPh>
    <rPh sb="4" eb="6">
      <t>コジン</t>
    </rPh>
    <rPh sb="6" eb="7">
      <t>カタ</t>
    </rPh>
    <phoneticPr fontId="3"/>
  </si>
  <si>
    <t>ニーパイポ</t>
  </si>
  <si>
    <t>カンクウショウ</t>
  </si>
  <si>
    <t>　　男子個人形トーナメント</t>
    <rPh sb="2" eb="4">
      <t>ダンシ</t>
    </rPh>
    <rPh sb="4" eb="6">
      <t>コジン</t>
    </rPh>
    <rPh sb="6" eb="7">
      <t>カタ</t>
    </rPh>
    <phoneticPr fontId="3"/>
  </si>
  <si>
    <t>マツムラローハイ</t>
  </si>
  <si>
    <t>セイサン</t>
  </si>
  <si>
    <t>クルルンファ</t>
  </si>
  <si>
    <t>ニーセイシー</t>
  </si>
  <si>
    <t>クーシャンクー</t>
  </si>
  <si>
    <t>エンピ</t>
  </si>
  <si>
    <t>木更津総合</t>
    <rPh sb="0" eb="3">
      <t>キサラヅ</t>
    </rPh>
    <rPh sb="3" eb="5">
      <t>ソウゴウ</t>
    </rPh>
    <phoneticPr fontId="3"/>
  </si>
  <si>
    <t>習志野</t>
    <rPh sb="0" eb="3">
      <t>ナラシノ</t>
    </rPh>
    <phoneticPr fontId="3"/>
  </si>
  <si>
    <t>麗澤</t>
    <rPh sb="0" eb="2">
      <t>レイタク</t>
    </rPh>
    <phoneticPr fontId="3"/>
  </si>
  <si>
    <t>船橋東</t>
    <rPh sb="0" eb="2">
      <t>フナバシ</t>
    </rPh>
    <rPh sb="2" eb="3">
      <t>ヒガシ</t>
    </rPh>
    <phoneticPr fontId="3"/>
  </si>
  <si>
    <t>東金</t>
    <rPh sb="0" eb="2">
      <t>トウガネ</t>
    </rPh>
    <phoneticPr fontId="3"/>
  </si>
  <si>
    <t>長生</t>
    <rPh sb="0" eb="2">
      <t>チョウセイ</t>
    </rPh>
    <phoneticPr fontId="3"/>
  </si>
  <si>
    <t>Ｃ２</t>
    <phoneticPr fontId="3"/>
  </si>
  <si>
    <t>Ｄ３</t>
    <phoneticPr fontId="3"/>
  </si>
  <si>
    <t>Ｃ４</t>
    <phoneticPr fontId="3"/>
  </si>
  <si>
    <t>Ｄ１</t>
    <phoneticPr fontId="3"/>
  </si>
  <si>
    <t>、</t>
    <phoneticPr fontId="3"/>
  </si>
  <si>
    <t>秀明八千代</t>
    <rPh sb="0" eb="1">
      <t>シュウ</t>
    </rPh>
    <rPh sb="1" eb="2">
      <t>メイ</t>
    </rPh>
    <rPh sb="2" eb="5">
      <t>ヤチヨ</t>
    </rPh>
    <phoneticPr fontId="3"/>
  </si>
  <si>
    <t>敬愛学園</t>
    <rPh sb="0" eb="2">
      <t>ケイアイ</t>
    </rPh>
    <rPh sb="2" eb="4">
      <t>ガクエン</t>
    </rPh>
    <phoneticPr fontId="3"/>
  </si>
  <si>
    <t>千葉経済</t>
    <rPh sb="0" eb="2">
      <t>チバ</t>
    </rPh>
    <rPh sb="2" eb="4">
      <t>ケイザイ</t>
    </rPh>
    <phoneticPr fontId="3"/>
  </si>
  <si>
    <t>千葉南</t>
    <rPh sb="0" eb="2">
      <t>チバ</t>
    </rPh>
    <rPh sb="2" eb="3">
      <t>ミナミ</t>
    </rPh>
    <phoneticPr fontId="3"/>
  </si>
  <si>
    <t>拓大紅陵</t>
    <rPh sb="0" eb="2">
      <t>タクダイ</t>
    </rPh>
    <rPh sb="2" eb="3">
      <t>コウ</t>
    </rPh>
    <rPh sb="3" eb="4">
      <t>リョウ</t>
    </rPh>
    <phoneticPr fontId="3"/>
  </si>
  <si>
    <t>茂原樟陽</t>
    <rPh sb="0" eb="2">
      <t>モバラ</t>
    </rPh>
    <rPh sb="2" eb="3">
      <t>ショウ</t>
    </rPh>
    <rPh sb="3" eb="4">
      <t>ヨウ</t>
    </rPh>
    <phoneticPr fontId="3"/>
  </si>
  <si>
    <t>3位決定戦</t>
    <rPh sb="1" eb="2">
      <t>イ</t>
    </rPh>
    <rPh sb="2" eb="5">
      <t>ケッテイセン</t>
    </rPh>
    <phoneticPr fontId="3"/>
  </si>
  <si>
    <t>渋谷幕張</t>
    <rPh sb="0" eb="2">
      <t>シブヤ</t>
    </rPh>
    <rPh sb="2" eb="4">
      <t>マクハリ</t>
    </rPh>
    <phoneticPr fontId="3"/>
  </si>
  <si>
    <t>第４位</t>
    <rPh sb="0" eb="1">
      <t>ダイ</t>
    </rPh>
    <rPh sb="2" eb="3">
      <t>イ</t>
    </rPh>
    <phoneticPr fontId="3"/>
  </si>
  <si>
    <t>男子個人形（各ｺ-ﾄ上位４名決勝トーナメント進出）　　</t>
    <rPh sb="0" eb="2">
      <t>ダンシ</t>
    </rPh>
    <rPh sb="2" eb="4">
      <t>コジン</t>
    </rPh>
    <rPh sb="4" eb="5">
      <t>カタ</t>
    </rPh>
    <rPh sb="6" eb="7">
      <t>カク</t>
    </rPh>
    <rPh sb="10" eb="12">
      <t>ジョウイ</t>
    </rPh>
    <rPh sb="13" eb="14">
      <t>メイ</t>
    </rPh>
    <rPh sb="14" eb="16">
      <t>ケッショウ</t>
    </rPh>
    <rPh sb="22" eb="24">
      <t>シンシュツ</t>
    </rPh>
    <phoneticPr fontId="3"/>
  </si>
  <si>
    <t>形名</t>
    <rPh sb="0" eb="1">
      <t>カタ</t>
    </rPh>
    <rPh sb="1" eb="2">
      <t>メイ</t>
    </rPh>
    <phoneticPr fontId="3"/>
  </si>
  <si>
    <t>長生</t>
    <rPh sb="0" eb="2">
      <t>ナガイ</t>
    </rPh>
    <phoneticPr fontId="3"/>
  </si>
  <si>
    <t>成東</t>
    <rPh sb="0" eb="2">
      <t>ナルトウ</t>
    </rPh>
    <phoneticPr fontId="3"/>
  </si>
  <si>
    <t>成東</t>
    <rPh sb="0" eb="1">
      <t>ナ</t>
    </rPh>
    <rPh sb="1" eb="2">
      <t>トウ</t>
    </rPh>
    <phoneticPr fontId="3"/>
  </si>
  <si>
    <t>昭和学院</t>
    <rPh sb="0" eb="2">
      <t>ショウワ</t>
    </rPh>
    <rPh sb="2" eb="4">
      <t>ガクイン</t>
    </rPh>
    <phoneticPr fontId="3"/>
  </si>
  <si>
    <t>千　葉　県　武　道　館</t>
    <rPh sb="0" eb="1">
      <t>セン</t>
    </rPh>
    <rPh sb="2" eb="3">
      <t>ハ</t>
    </rPh>
    <rPh sb="4" eb="5">
      <t>ケン</t>
    </rPh>
    <rPh sb="6" eb="7">
      <t>タケシ</t>
    </rPh>
    <rPh sb="8" eb="9">
      <t>ミチ</t>
    </rPh>
    <rPh sb="10" eb="11">
      <t>カン</t>
    </rPh>
    <phoneticPr fontId="3"/>
  </si>
  <si>
    <t>（トーナメントＡ）</t>
  </si>
  <si>
    <t>（トーナメントＢ）</t>
    <phoneticPr fontId="3"/>
  </si>
  <si>
    <t>（トーナメントＣ）</t>
  </si>
  <si>
    <t>（トーナメントＤ）</t>
    <phoneticPr fontId="3"/>
  </si>
  <si>
    <t>Ａコート</t>
    <phoneticPr fontId="3"/>
  </si>
  <si>
    <t>Ｂコート</t>
    <phoneticPr fontId="3"/>
  </si>
  <si>
    <t>Ｃ１</t>
    <phoneticPr fontId="3"/>
  </si>
  <si>
    <t>Ｂ４</t>
    <phoneticPr fontId="3"/>
  </si>
  <si>
    <t>Ｄ４</t>
    <phoneticPr fontId="3"/>
  </si>
  <si>
    <t>Ａ３</t>
    <phoneticPr fontId="3"/>
  </si>
  <si>
    <t>Ｃ３</t>
    <phoneticPr fontId="3"/>
  </si>
  <si>
    <t>Ｂ２</t>
    <phoneticPr fontId="3"/>
  </si>
  <si>
    <t>Ｄ２</t>
    <phoneticPr fontId="3"/>
  </si>
  <si>
    <t>Ａ２</t>
    <phoneticPr fontId="3"/>
  </si>
  <si>
    <t>Ｃ２</t>
    <phoneticPr fontId="3"/>
  </si>
  <si>
    <t>Ｂ３</t>
    <phoneticPr fontId="3"/>
  </si>
  <si>
    <t>Ｄ３</t>
    <phoneticPr fontId="3"/>
  </si>
  <si>
    <t>Ａ４</t>
    <phoneticPr fontId="3"/>
  </si>
  <si>
    <t>Ｃ４</t>
    <phoneticPr fontId="3"/>
  </si>
  <si>
    <t>Ｂ１</t>
    <phoneticPr fontId="3"/>
  </si>
  <si>
    <t>Ｄ１</t>
    <phoneticPr fontId="3"/>
  </si>
  <si>
    <t>Ａ１</t>
    <phoneticPr fontId="3"/>
  </si>
  <si>
    <t>Ｃ１</t>
    <phoneticPr fontId="3"/>
  </si>
  <si>
    <t>Ａ２</t>
    <phoneticPr fontId="3"/>
  </si>
  <si>
    <t>Ｂ３</t>
    <phoneticPr fontId="3"/>
  </si>
  <si>
    <t>Ａ４</t>
    <phoneticPr fontId="3"/>
  </si>
  <si>
    <t>Ｂ１</t>
    <phoneticPr fontId="3"/>
  </si>
  <si>
    <t>★和道流：、</t>
    <phoneticPr fontId="3"/>
  </si>
  <si>
    <t>★松濤館流：、</t>
    <phoneticPr fontId="3"/>
  </si>
  <si>
    <t>尾形</t>
    <rPh sb="0" eb="2">
      <t>オガタ</t>
    </rPh>
    <phoneticPr fontId="3"/>
  </si>
  <si>
    <t>Bコート</t>
    <phoneticPr fontId="3"/>
  </si>
  <si>
    <t>Dコート</t>
    <phoneticPr fontId="3"/>
  </si>
  <si>
    <t>Aコート</t>
    <phoneticPr fontId="3"/>
  </si>
  <si>
    <t>Cコート</t>
    <phoneticPr fontId="3"/>
  </si>
  <si>
    <t>A</t>
    <phoneticPr fontId="3"/>
  </si>
  <si>
    <t>棄権</t>
    <rPh sb="0" eb="2">
      <t>キケン</t>
    </rPh>
    <phoneticPr fontId="3"/>
  </si>
  <si>
    <t>　　　　 準優勝</t>
    <rPh sb="5" eb="8">
      <t>ジュンユウショウ</t>
    </rPh>
    <phoneticPr fontId="3"/>
  </si>
  <si>
    <t>男子総合優勝：</t>
    <rPh sb="0" eb="2">
      <t>ダンシ</t>
    </rPh>
    <rPh sb="2" eb="4">
      <t>ソウゴウ</t>
    </rPh>
    <rPh sb="4" eb="6">
      <t>ユウショウ</t>
    </rPh>
    <phoneticPr fontId="3"/>
  </si>
  <si>
    <t>　 　　    第３位：</t>
    <rPh sb="8" eb="9">
      <t>ダイ</t>
    </rPh>
    <rPh sb="10" eb="11">
      <t>クライ</t>
    </rPh>
    <phoneticPr fontId="3"/>
  </si>
  <si>
    <t>女子総合優勝：</t>
    <rPh sb="0" eb="2">
      <t>ジョシ</t>
    </rPh>
    <rPh sb="2" eb="4">
      <t>ソウゴウ</t>
    </rPh>
    <rPh sb="4" eb="6">
      <t>ユウショウ</t>
    </rPh>
    <phoneticPr fontId="3"/>
  </si>
  <si>
    <t>　　　　 準優勝：</t>
    <rPh sb="5" eb="8">
      <t>ジュンユウショウ</t>
    </rPh>
    <phoneticPr fontId="3"/>
  </si>
  <si>
    <t>西武台</t>
    <rPh sb="0" eb="3">
      <t>セイブダイ</t>
    </rPh>
    <phoneticPr fontId="3"/>
  </si>
  <si>
    <t>C</t>
    <phoneticPr fontId="3"/>
  </si>
  <si>
    <t>B</t>
    <phoneticPr fontId="3"/>
  </si>
  <si>
    <t>D</t>
    <phoneticPr fontId="3"/>
  </si>
  <si>
    <t>平岩</t>
    <rPh sb="0" eb="2">
      <t>ヒライワ</t>
    </rPh>
    <phoneticPr fontId="3"/>
  </si>
  <si>
    <t>新原</t>
    <rPh sb="0" eb="2">
      <t>ニイハラ</t>
    </rPh>
    <phoneticPr fontId="3"/>
  </si>
  <si>
    <t>大林</t>
    <rPh sb="0" eb="2">
      <t>オオバヤシ</t>
    </rPh>
    <phoneticPr fontId="3"/>
  </si>
  <si>
    <t>佐藤</t>
    <rPh sb="0" eb="2">
      <t>サトウ</t>
    </rPh>
    <phoneticPr fontId="3"/>
  </si>
  <si>
    <t>関</t>
    <rPh sb="0" eb="1">
      <t>セキ</t>
    </rPh>
    <phoneticPr fontId="3"/>
  </si>
  <si>
    <t>伊藤</t>
    <rPh sb="0" eb="2">
      <t>イトウ</t>
    </rPh>
    <phoneticPr fontId="3"/>
  </si>
  <si>
    <t>髙橋</t>
    <rPh sb="0" eb="2">
      <t>タカハシ</t>
    </rPh>
    <phoneticPr fontId="3"/>
  </si>
  <si>
    <t>田中</t>
    <rPh sb="0" eb="2">
      <t>タナカ</t>
    </rPh>
    <phoneticPr fontId="3"/>
  </si>
  <si>
    <t>丸木</t>
    <rPh sb="0" eb="2">
      <t>マルキ</t>
    </rPh>
    <phoneticPr fontId="3"/>
  </si>
  <si>
    <t>別府</t>
    <rPh sb="0" eb="2">
      <t>ベップ</t>
    </rPh>
    <phoneticPr fontId="3"/>
  </si>
  <si>
    <t>宮</t>
    <rPh sb="0" eb="1">
      <t>ミヤ</t>
    </rPh>
    <phoneticPr fontId="3"/>
  </si>
  <si>
    <t>越川</t>
    <rPh sb="0" eb="2">
      <t>コシカワ</t>
    </rPh>
    <phoneticPr fontId="3"/>
  </si>
  <si>
    <t>鈴木</t>
    <rPh sb="0" eb="2">
      <t>スズキ</t>
    </rPh>
    <phoneticPr fontId="3"/>
  </si>
  <si>
    <t>萩山</t>
    <rPh sb="0" eb="2">
      <t>ハギヤマ</t>
    </rPh>
    <phoneticPr fontId="3"/>
  </si>
  <si>
    <t>徳永</t>
    <rPh sb="0" eb="2">
      <t>トクナガ</t>
    </rPh>
    <phoneticPr fontId="3"/>
  </si>
  <si>
    <t>大野</t>
    <rPh sb="0" eb="2">
      <t>オオノ</t>
    </rPh>
    <phoneticPr fontId="3"/>
  </si>
  <si>
    <t>須賀田</t>
    <rPh sb="0" eb="3">
      <t>スガタ</t>
    </rPh>
    <phoneticPr fontId="3"/>
  </si>
  <si>
    <t>高岡</t>
    <rPh sb="0" eb="2">
      <t>タカオカ</t>
    </rPh>
    <phoneticPr fontId="3"/>
  </si>
  <si>
    <t>佐々木</t>
    <rPh sb="0" eb="3">
      <t>ササキ</t>
    </rPh>
    <phoneticPr fontId="3"/>
  </si>
  <si>
    <t>西廣</t>
    <rPh sb="0" eb="2">
      <t>ニシビロ</t>
    </rPh>
    <phoneticPr fontId="3"/>
  </si>
  <si>
    <t>佐久間</t>
    <rPh sb="0" eb="3">
      <t>サクマ</t>
    </rPh>
    <phoneticPr fontId="3"/>
  </si>
  <si>
    <t>飯田</t>
    <rPh sb="0" eb="2">
      <t>イイダ</t>
    </rPh>
    <phoneticPr fontId="3"/>
  </si>
  <si>
    <t>田邉</t>
    <rPh sb="0" eb="2">
      <t>タナベ</t>
    </rPh>
    <phoneticPr fontId="3"/>
  </si>
  <si>
    <t>小野</t>
    <rPh sb="0" eb="2">
      <t>オノ</t>
    </rPh>
    <phoneticPr fontId="3"/>
  </si>
  <si>
    <t>浅野</t>
    <rPh sb="0" eb="2">
      <t>アサノ</t>
    </rPh>
    <phoneticPr fontId="3"/>
  </si>
  <si>
    <t>永野</t>
    <rPh sb="0" eb="2">
      <t>ナガノ</t>
    </rPh>
    <phoneticPr fontId="3"/>
  </si>
  <si>
    <t>中村</t>
    <rPh sb="0" eb="2">
      <t>ナカムラ</t>
    </rPh>
    <phoneticPr fontId="3"/>
  </si>
  <si>
    <t>大内</t>
    <rPh sb="0" eb="2">
      <t>オオウチ</t>
    </rPh>
    <phoneticPr fontId="3"/>
  </si>
  <si>
    <t>岡本</t>
    <rPh sb="0" eb="2">
      <t>オカモト</t>
    </rPh>
    <phoneticPr fontId="3"/>
  </si>
  <si>
    <t>山田</t>
    <rPh sb="0" eb="2">
      <t>ヤマダ</t>
    </rPh>
    <phoneticPr fontId="3"/>
  </si>
  <si>
    <t>令和元年度千葉県高等学校総合体育大会　空手道大会　</t>
    <rPh sb="0" eb="3">
      <t>レイワゲン</t>
    </rPh>
    <rPh sb="3" eb="5">
      <t>ネンド</t>
    </rPh>
    <rPh sb="5" eb="8">
      <t>チバケン</t>
    </rPh>
    <rPh sb="8" eb="10">
      <t>コウトウ</t>
    </rPh>
    <rPh sb="10" eb="12">
      <t>ガッコウ</t>
    </rPh>
    <rPh sb="12" eb="14">
      <t>ソウゴウ</t>
    </rPh>
    <rPh sb="14" eb="16">
      <t>タイイク</t>
    </rPh>
    <rPh sb="16" eb="18">
      <t>タイカイ</t>
    </rPh>
    <rPh sb="19" eb="21">
      <t>カラテ</t>
    </rPh>
    <phoneticPr fontId="3"/>
  </si>
  <si>
    <t>令和元年６月１５日（土）・１６日（日）</t>
    <rPh sb="0" eb="2">
      <t>レイワ</t>
    </rPh>
    <rPh sb="2" eb="4">
      <t>ガンネン</t>
    </rPh>
    <rPh sb="4" eb="5">
      <t>ヘイネン</t>
    </rPh>
    <rPh sb="5" eb="6">
      <t>ガツ</t>
    </rPh>
    <rPh sb="8" eb="9">
      <t>ヒ</t>
    </rPh>
    <rPh sb="10" eb="11">
      <t>ツチ</t>
    </rPh>
    <rPh sb="15" eb="16">
      <t>ヒ</t>
    </rPh>
    <rPh sb="17" eb="18">
      <t>ニチ</t>
    </rPh>
    <phoneticPr fontId="3"/>
  </si>
  <si>
    <t>髙橋</t>
    <rPh sb="0" eb="2">
      <t>タカハシ</t>
    </rPh>
    <phoneticPr fontId="3"/>
  </si>
  <si>
    <t>木津</t>
    <rPh sb="0" eb="2">
      <t>キヅ</t>
    </rPh>
    <phoneticPr fontId="3"/>
  </si>
  <si>
    <t>鈴木</t>
    <rPh sb="0" eb="2">
      <t>スズキ</t>
    </rPh>
    <phoneticPr fontId="3"/>
  </si>
  <si>
    <t>田中</t>
    <rPh sb="0" eb="2">
      <t>タナカ</t>
    </rPh>
    <phoneticPr fontId="3"/>
  </si>
  <si>
    <t>清水</t>
    <rPh sb="0" eb="2">
      <t>シミズ</t>
    </rPh>
    <phoneticPr fontId="3"/>
  </si>
  <si>
    <t>昭和学院</t>
    <rPh sb="0" eb="4">
      <t>ショウワガクイン</t>
    </rPh>
    <phoneticPr fontId="3"/>
  </si>
  <si>
    <t>月崎</t>
    <rPh sb="0" eb="1">
      <t>ツキ</t>
    </rPh>
    <rPh sb="1" eb="2">
      <t>サキ</t>
    </rPh>
    <phoneticPr fontId="3"/>
  </si>
  <si>
    <t>柳田</t>
    <rPh sb="0" eb="2">
      <t>ヤナギタ</t>
    </rPh>
    <phoneticPr fontId="3"/>
  </si>
  <si>
    <t>湯野澤</t>
    <rPh sb="0" eb="3">
      <t>ユノサワ</t>
    </rPh>
    <phoneticPr fontId="3"/>
  </si>
  <si>
    <t>國田</t>
    <rPh sb="0" eb="1">
      <t>クニ</t>
    </rPh>
    <rPh sb="1" eb="2">
      <t>タ</t>
    </rPh>
    <phoneticPr fontId="3"/>
  </si>
  <si>
    <t>伊藤</t>
    <rPh sb="0" eb="2">
      <t>イトウ</t>
    </rPh>
    <phoneticPr fontId="3"/>
  </si>
  <si>
    <t>佐藤</t>
    <rPh sb="0" eb="2">
      <t>サトウ</t>
    </rPh>
    <phoneticPr fontId="3"/>
  </si>
  <si>
    <t>地曳</t>
    <rPh sb="0" eb="2">
      <t>ジビキ</t>
    </rPh>
    <phoneticPr fontId="3"/>
  </si>
  <si>
    <t>田村</t>
    <rPh sb="0" eb="2">
      <t>タムラ</t>
    </rPh>
    <phoneticPr fontId="3"/>
  </si>
  <si>
    <t>徳光</t>
    <rPh sb="0" eb="2">
      <t>トクミツ</t>
    </rPh>
    <phoneticPr fontId="3"/>
  </si>
  <si>
    <t>大杉</t>
    <rPh sb="0" eb="2">
      <t>オオスギ</t>
    </rPh>
    <phoneticPr fontId="3"/>
  </si>
  <si>
    <t>金子</t>
    <rPh sb="0" eb="2">
      <t>カネコ</t>
    </rPh>
    <phoneticPr fontId="3"/>
  </si>
  <si>
    <t>林</t>
    <rPh sb="0" eb="1">
      <t>ハヤシ</t>
    </rPh>
    <phoneticPr fontId="3"/>
  </si>
  <si>
    <t>長友</t>
    <rPh sb="0" eb="2">
      <t>ナガトモ</t>
    </rPh>
    <phoneticPr fontId="3"/>
  </si>
  <si>
    <t>清川</t>
    <rPh sb="0" eb="2">
      <t>キヨカワ</t>
    </rPh>
    <phoneticPr fontId="3"/>
  </si>
  <si>
    <t>中島</t>
    <rPh sb="0" eb="2">
      <t>ナカジマ</t>
    </rPh>
    <phoneticPr fontId="3"/>
  </si>
  <si>
    <t>片岡</t>
    <rPh sb="0" eb="2">
      <t>カタオカ</t>
    </rPh>
    <phoneticPr fontId="3"/>
  </si>
  <si>
    <t>東金</t>
    <rPh sb="0" eb="2">
      <t>トウガネ</t>
    </rPh>
    <phoneticPr fontId="3"/>
  </si>
  <si>
    <t>平野</t>
    <rPh sb="0" eb="2">
      <t>ヒラノ</t>
    </rPh>
    <phoneticPr fontId="3"/>
  </si>
  <si>
    <t>安藤</t>
    <rPh sb="0" eb="2">
      <t>アンドウ</t>
    </rPh>
    <phoneticPr fontId="3"/>
  </si>
  <si>
    <t>佐原</t>
    <rPh sb="0" eb="2">
      <t>サワラ</t>
    </rPh>
    <phoneticPr fontId="3"/>
  </si>
  <si>
    <t>山上</t>
    <rPh sb="0" eb="2">
      <t>ヤマガミ</t>
    </rPh>
    <phoneticPr fontId="3"/>
  </si>
  <si>
    <t>信太</t>
    <rPh sb="0" eb="1">
      <t>シン</t>
    </rPh>
    <rPh sb="1" eb="2">
      <t>タ</t>
    </rPh>
    <phoneticPr fontId="3"/>
  </si>
  <si>
    <t>石川</t>
    <rPh sb="0" eb="2">
      <t>イシカワ</t>
    </rPh>
    <phoneticPr fontId="3"/>
  </si>
  <si>
    <t>桑野</t>
    <rPh sb="0" eb="2">
      <t>クワノ</t>
    </rPh>
    <phoneticPr fontId="3"/>
  </si>
  <si>
    <t>皆川</t>
    <rPh sb="0" eb="2">
      <t>ミナガワ</t>
    </rPh>
    <phoneticPr fontId="3"/>
  </si>
  <si>
    <t>早坂</t>
    <rPh sb="0" eb="2">
      <t>ハヤサカ</t>
    </rPh>
    <phoneticPr fontId="3"/>
  </si>
  <si>
    <t>島村</t>
    <rPh sb="0" eb="2">
      <t>シマムラ</t>
    </rPh>
    <phoneticPr fontId="3"/>
  </si>
  <si>
    <t>井合</t>
    <rPh sb="0" eb="2">
      <t>イアイ</t>
    </rPh>
    <phoneticPr fontId="3"/>
  </si>
  <si>
    <t>吾妻</t>
    <rPh sb="0" eb="2">
      <t>アヅマ</t>
    </rPh>
    <phoneticPr fontId="3"/>
  </si>
  <si>
    <t>戸邉</t>
    <rPh sb="0" eb="2">
      <t>トベ</t>
    </rPh>
    <phoneticPr fontId="3"/>
  </si>
  <si>
    <t>船橋東</t>
    <rPh sb="0" eb="2">
      <t>フナバシ</t>
    </rPh>
    <rPh sb="2" eb="3">
      <t>ヒガシ</t>
    </rPh>
    <phoneticPr fontId="3"/>
  </si>
  <si>
    <t>平田</t>
    <rPh sb="0" eb="2">
      <t>ヒラタ</t>
    </rPh>
    <phoneticPr fontId="3"/>
  </si>
  <si>
    <t>木村</t>
    <rPh sb="0" eb="2">
      <t>キムラ</t>
    </rPh>
    <phoneticPr fontId="3"/>
  </si>
  <si>
    <t>日体大柏</t>
    <rPh sb="0" eb="3">
      <t>ニッタイダイ</t>
    </rPh>
    <rPh sb="3" eb="4">
      <t>カシワ</t>
    </rPh>
    <phoneticPr fontId="3"/>
  </si>
  <si>
    <t>大島</t>
    <rPh sb="0" eb="2">
      <t>オオシマ</t>
    </rPh>
    <phoneticPr fontId="3"/>
  </si>
  <si>
    <t>井上</t>
    <rPh sb="0" eb="2">
      <t>イノウエ</t>
    </rPh>
    <phoneticPr fontId="3"/>
  </si>
  <si>
    <t>習志野</t>
    <rPh sb="0" eb="3">
      <t>ナラシノ</t>
    </rPh>
    <phoneticPr fontId="3"/>
  </si>
  <si>
    <t>岡田</t>
    <rPh sb="0" eb="2">
      <t>オカダ</t>
    </rPh>
    <phoneticPr fontId="3"/>
  </si>
  <si>
    <t>速水</t>
    <rPh sb="0" eb="2">
      <t>ハヤミズ</t>
    </rPh>
    <phoneticPr fontId="3"/>
  </si>
  <si>
    <t>榎本</t>
    <rPh sb="0" eb="2">
      <t>エノモト</t>
    </rPh>
    <phoneticPr fontId="3"/>
  </si>
  <si>
    <t>渡辺</t>
    <rPh sb="0" eb="2">
      <t>ワタナベ</t>
    </rPh>
    <phoneticPr fontId="3"/>
  </si>
  <si>
    <t>御前</t>
    <rPh sb="0" eb="2">
      <t>オマエ</t>
    </rPh>
    <phoneticPr fontId="3"/>
  </si>
  <si>
    <t>山名</t>
    <rPh sb="0" eb="2">
      <t>ヤマナ</t>
    </rPh>
    <phoneticPr fontId="3"/>
  </si>
  <si>
    <t>渋谷幕張</t>
    <rPh sb="0" eb="4">
      <t>シブヤマクハリ</t>
    </rPh>
    <phoneticPr fontId="3"/>
  </si>
  <si>
    <t>No．１～９の選手はＡコート、１０～１８の選手はＢコート、
１９～２７の選手はCコート、２８～３６の選手はDコートに集合してください。</t>
    <rPh sb="7" eb="9">
      <t>センシュ</t>
    </rPh>
    <rPh sb="21" eb="23">
      <t>センシュ</t>
    </rPh>
    <phoneticPr fontId="3"/>
  </si>
  <si>
    <t>ｺ-ﾄﾞ</t>
    <phoneticPr fontId="3"/>
  </si>
  <si>
    <t>D</t>
    <phoneticPr fontId="3"/>
  </si>
  <si>
    <t>B</t>
    <phoneticPr fontId="3"/>
  </si>
  <si>
    <t>ｺ-ﾄﾞ</t>
    <phoneticPr fontId="3"/>
  </si>
  <si>
    <t>C</t>
    <phoneticPr fontId="3"/>
  </si>
  <si>
    <t>A</t>
    <phoneticPr fontId="3"/>
  </si>
  <si>
    <t>女子個人形（各コート上位４名準決勝へ）　　</t>
    <rPh sb="0" eb="2">
      <t>ジョシ</t>
    </rPh>
    <rPh sb="2" eb="4">
      <t>コジン</t>
    </rPh>
    <rPh sb="4" eb="5">
      <t>カタ</t>
    </rPh>
    <rPh sb="6" eb="7">
      <t>カク</t>
    </rPh>
    <rPh sb="10" eb="12">
      <t>ジョウイ</t>
    </rPh>
    <rPh sb="13" eb="14">
      <t>メイ</t>
    </rPh>
    <rPh sb="14" eb="15">
      <t>ジュン</t>
    </rPh>
    <rPh sb="15" eb="17">
      <t>ケッショウ</t>
    </rPh>
    <phoneticPr fontId="3"/>
  </si>
  <si>
    <t>成東</t>
  </si>
  <si>
    <t>成東</t>
    <rPh sb="0" eb="2">
      <t>ナルトウ</t>
    </rPh>
    <phoneticPr fontId="3"/>
  </si>
  <si>
    <t>㠀田</t>
    <rPh sb="1" eb="2">
      <t>ダ</t>
    </rPh>
    <phoneticPr fontId="3"/>
  </si>
  <si>
    <t>秀明八千代</t>
  </si>
  <si>
    <t>秀明八千代</t>
    <phoneticPr fontId="3"/>
  </si>
  <si>
    <t>千葉経済</t>
    <rPh sb="0" eb="4">
      <t>チバケイザイ</t>
    </rPh>
    <phoneticPr fontId="3"/>
  </si>
  <si>
    <t>今野</t>
    <rPh sb="0" eb="2">
      <t>コンノ</t>
    </rPh>
    <phoneticPr fontId="3"/>
  </si>
  <si>
    <t>西武台</t>
    <rPh sb="0" eb="2">
      <t>セイブ</t>
    </rPh>
    <rPh sb="2" eb="3">
      <t>ダイ</t>
    </rPh>
    <phoneticPr fontId="3"/>
  </si>
  <si>
    <t>日体大柏</t>
    <rPh sb="0" eb="2">
      <t>ニッタイ</t>
    </rPh>
    <rPh sb="2" eb="3">
      <t>ダイ</t>
    </rPh>
    <rPh sb="3" eb="4">
      <t>カシワ</t>
    </rPh>
    <phoneticPr fontId="3"/>
  </si>
  <si>
    <t>山本</t>
    <rPh sb="0" eb="2">
      <t>ヤマモト</t>
    </rPh>
    <phoneticPr fontId="3"/>
  </si>
  <si>
    <t>大渕</t>
    <rPh sb="0" eb="2">
      <t>オオブチ</t>
    </rPh>
    <phoneticPr fontId="3"/>
  </si>
  <si>
    <t>向後</t>
    <rPh sb="0" eb="2">
      <t>コウゴ</t>
    </rPh>
    <phoneticPr fontId="3"/>
  </si>
  <si>
    <t>高木</t>
    <rPh sb="0" eb="2">
      <t>タカギ</t>
    </rPh>
    <phoneticPr fontId="3"/>
  </si>
  <si>
    <t>高梨</t>
    <rPh sb="0" eb="2">
      <t>タカナシ</t>
    </rPh>
    <phoneticPr fontId="3"/>
  </si>
  <si>
    <t>野田</t>
    <rPh sb="0" eb="2">
      <t>ノダ</t>
    </rPh>
    <phoneticPr fontId="3"/>
  </si>
  <si>
    <t>川</t>
    <rPh sb="0" eb="1">
      <t>カワ</t>
    </rPh>
    <phoneticPr fontId="3"/>
  </si>
  <si>
    <t>稗田</t>
    <rPh sb="0" eb="2">
      <t>ヒエダ</t>
    </rPh>
    <phoneticPr fontId="3"/>
  </si>
  <si>
    <t>嶋田</t>
    <rPh sb="0" eb="2">
      <t>シマダ</t>
    </rPh>
    <phoneticPr fontId="3"/>
  </si>
  <si>
    <t>川崎</t>
    <rPh sb="0" eb="2">
      <t>カワサキ</t>
    </rPh>
    <phoneticPr fontId="3"/>
  </si>
  <si>
    <t>齊藤</t>
    <rPh sb="0" eb="2">
      <t>サイトウ</t>
    </rPh>
    <phoneticPr fontId="3"/>
  </si>
  <si>
    <t>長澤</t>
    <rPh sb="0" eb="2">
      <t>ナガサワ</t>
    </rPh>
    <phoneticPr fontId="3"/>
  </si>
  <si>
    <t>三上</t>
    <rPh sb="0" eb="2">
      <t>ミカミ</t>
    </rPh>
    <phoneticPr fontId="3"/>
  </si>
  <si>
    <t>橋本</t>
    <rPh sb="0" eb="2">
      <t>ハシモト</t>
    </rPh>
    <phoneticPr fontId="3"/>
  </si>
  <si>
    <t>長生　</t>
    <rPh sb="0" eb="2">
      <t>ナガイ</t>
    </rPh>
    <phoneticPr fontId="3"/>
  </si>
  <si>
    <t>三好</t>
    <rPh sb="0" eb="2">
      <t>ミヨシ</t>
    </rPh>
    <phoneticPr fontId="3"/>
  </si>
  <si>
    <t>丸子</t>
    <rPh sb="0" eb="2">
      <t>マルコ</t>
    </rPh>
    <phoneticPr fontId="3"/>
  </si>
  <si>
    <t>菊池</t>
    <rPh sb="0" eb="2">
      <t>キクチ</t>
    </rPh>
    <phoneticPr fontId="3"/>
  </si>
  <si>
    <t>坂内</t>
    <rPh sb="0" eb="2">
      <t>サカウチ</t>
    </rPh>
    <phoneticPr fontId="3"/>
  </si>
  <si>
    <t>女子個人組手</t>
    <rPh sb="0" eb="2">
      <t>ジョシ</t>
    </rPh>
    <rPh sb="2" eb="4">
      <t>コジン</t>
    </rPh>
    <rPh sb="4" eb="5">
      <t>ク</t>
    </rPh>
    <rPh sb="5" eb="6">
      <t>テ</t>
    </rPh>
    <phoneticPr fontId="3"/>
  </si>
  <si>
    <t>.</t>
    <phoneticPr fontId="3"/>
  </si>
  <si>
    <t>A18</t>
    <phoneticPr fontId="3"/>
  </si>
  <si>
    <t>拓大紅陵</t>
  </si>
  <si>
    <t>木津</t>
  </si>
  <si>
    <t>B6</t>
    <phoneticPr fontId="3"/>
  </si>
  <si>
    <t>鈴木</t>
  </si>
  <si>
    <t>西武台</t>
  </si>
  <si>
    <t>佐藤</t>
  </si>
  <si>
    <t>C10</t>
    <phoneticPr fontId="3"/>
  </si>
  <si>
    <t>B3</t>
    <phoneticPr fontId="3"/>
  </si>
  <si>
    <t>習志野</t>
  </si>
  <si>
    <t>川</t>
  </si>
  <si>
    <t>東金</t>
  </si>
  <si>
    <t>田邉</t>
  </si>
  <si>
    <t>C5</t>
    <phoneticPr fontId="3"/>
  </si>
  <si>
    <t>B10</t>
    <phoneticPr fontId="3"/>
  </si>
  <si>
    <t>千葉経済</t>
  </si>
  <si>
    <t>伊藤</t>
  </si>
  <si>
    <t>成田</t>
  </si>
  <si>
    <t>三上</t>
  </si>
  <si>
    <t>C12</t>
    <phoneticPr fontId="3"/>
  </si>
  <si>
    <t>B2</t>
    <phoneticPr fontId="3"/>
  </si>
  <si>
    <t>日体大柏</t>
  </si>
  <si>
    <t>大渕</t>
  </si>
  <si>
    <t>昭和学院</t>
  </si>
  <si>
    <t>高梨</t>
  </si>
  <si>
    <t>C9</t>
    <phoneticPr fontId="3"/>
  </si>
  <si>
    <t>B5</t>
    <phoneticPr fontId="3"/>
  </si>
  <si>
    <t>柳田</t>
  </si>
  <si>
    <t>市立銚子</t>
  </si>
  <si>
    <t>B14</t>
    <phoneticPr fontId="3"/>
  </si>
  <si>
    <t>A15</t>
    <phoneticPr fontId="3"/>
  </si>
  <si>
    <t>千葉南</t>
  </si>
  <si>
    <t>片岡</t>
  </si>
  <si>
    <t>C8</t>
    <phoneticPr fontId="3"/>
  </si>
  <si>
    <t>A10</t>
    <phoneticPr fontId="3"/>
  </si>
  <si>
    <t>麗澤</t>
  </si>
  <si>
    <t>平岩</t>
  </si>
  <si>
    <t>敬愛学園</t>
  </si>
  <si>
    <t>宮</t>
  </si>
  <si>
    <t>C4</t>
    <phoneticPr fontId="3"/>
  </si>
  <si>
    <t>B1</t>
    <phoneticPr fontId="3"/>
  </si>
  <si>
    <t>船橋東</t>
  </si>
  <si>
    <t>新原</t>
  </si>
  <si>
    <t>川崎</t>
  </si>
  <si>
    <t>C11</t>
    <phoneticPr fontId="3"/>
  </si>
  <si>
    <t>A13</t>
    <phoneticPr fontId="3"/>
  </si>
  <si>
    <t>小野</t>
  </si>
  <si>
    <t>齊藤</t>
  </si>
  <si>
    <t>C3</t>
    <phoneticPr fontId="3"/>
  </si>
  <si>
    <t>A4</t>
    <phoneticPr fontId="3"/>
  </si>
  <si>
    <t>橋本</t>
  </si>
  <si>
    <t>菊池</t>
  </si>
  <si>
    <t>A9</t>
    <phoneticPr fontId="3"/>
  </si>
  <si>
    <t>岡本</t>
  </si>
  <si>
    <t>A19</t>
    <phoneticPr fontId="3"/>
  </si>
  <si>
    <t>山本</t>
  </si>
  <si>
    <t>A17</t>
    <phoneticPr fontId="3"/>
  </si>
  <si>
    <t>A16</t>
    <phoneticPr fontId="3"/>
  </si>
  <si>
    <t>丸子</t>
  </si>
  <si>
    <t>C6</t>
    <phoneticPr fontId="3"/>
  </si>
  <si>
    <t>A8</t>
    <phoneticPr fontId="3"/>
  </si>
  <si>
    <t>佐原</t>
  </si>
  <si>
    <t>佐々木</t>
  </si>
  <si>
    <t>田中</t>
  </si>
  <si>
    <t>C2</t>
    <phoneticPr fontId="3"/>
  </si>
  <si>
    <t>A3</t>
    <phoneticPr fontId="3"/>
  </si>
  <si>
    <t>坂内</t>
  </si>
  <si>
    <t>今野</t>
  </si>
  <si>
    <t>B12</t>
    <phoneticPr fontId="3"/>
  </si>
  <si>
    <t>A12</t>
    <phoneticPr fontId="3"/>
  </si>
  <si>
    <t>木更津総合</t>
  </si>
  <si>
    <t>中村</t>
  </si>
  <si>
    <t>C1</t>
    <phoneticPr fontId="3"/>
  </si>
  <si>
    <t>A2</t>
    <phoneticPr fontId="3"/>
  </si>
  <si>
    <t>長澤</t>
  </si>
  <si>
    <t>長生　</t>
  </si>
  <si>
    <t>浅野</t>
  </si>
  <si>
    <t>B9</t>
    <phoneticPr fontId="3"/>
  </si>
  <si>
    <t>A7</t>
    <phoneticPr fontId="3"/>
  </si>
  <si>
    <t>萩山</t>
  </si>
  <si>
    <t>大内</t>
  </si>
  <si>
    <t>B13</t>
    <phoneticPr fontId="3"/>
  </si>
  <si>
    <t>A14</t>
    <phoneticPr fontId="3"/>
  </si>
  <si>
    <t>西廣</t>
  </si>
  <si>
    <t>向後</t>
  </si>
  <si>
    <t>B8</t>
    <phoneticPr fontId="3"/>
  </si>
  <si>
    <t>A6</t>
    <phoneticPr fontId="3"/>
  </si>
  <si>
    <t>三好</t>
  </si>
  <si>
    <t>高岡</t>
  </si>
  <si>
    <t>B11</t>
    <phoneticPr fontId="3"/>
  </si>
  <si>
    <t>A11</t>
    <phoneticPr fontId="3"/>
  </si>
  <si>
    <t>野田</t>
  </si>
  <si>
    <t>丸木</t>
  </si>
  <si>
    <t>B4</t>
    <phoneticPr fontId="3"/>
  </si>
  <si>
    <t>A1</t>
    <phoneticPr fontId="3"/>
  </si>
  <si>
    <t>高木</t>
  </si>
  <si>
    <t>渋谷幕張</t>
  </si>
  <si>
    <t>湯野澤</t>
  </si>
  <si>
    <t>B7</t>
    <phoneticPr fontId="3"/>
  </si>
  <si>
    <t>A5</t>
    <phoneticPr fontId="3"/>
  </si>
  <si>
    <t>稗田</t>
  </si>
  <si>
    <t>嶋田</t>
  </si>
  <si>
    <t>ｺ-ﾄﾞ</t>
    <phoneticPr fontId="3"/>
  </si>
  <si>
    <t>ｺ-ﾄﾞ</t>
    <phoneticPr fontId="3"/>
  </si>
  <si>
    <t>　女子個人組手　</t>
    <rPh sb="1" eb="3">
      <t>ジョシ</t>
    </rPh>
    <rPh sb="3" eb="5">
      <t>コジン</t>
    </rPh>
    <rPh sb="5" eb="6">
      <t>ク</t>
    </rPh>
    <rPh sb="6" eb="7">
      <t>テ</t>
    </rPh>
    <phoneticPr fontId="3"/>
  </si>
  <si>
    <t>赤塚</t>
    <rPh sb="0" eb="2">
      <t>アカツカ</t>
    </rPh>
    <phoneticPr fontId="3"/>
  </si>
  <si>
    <t>須賀</t>
    <rPh sb="0" eb="2">
      <t>スガ</t>
    </rPh>
    <phoneticPr fontId="3"/>
  </si>
  <si>
    <t>鈴木陽</t>
    <rPh sb="0" eb="2">
      <t>スズキ</t>
    </rPh>
    <rPh sb="2" eb="3">
      <t>ヨウ</t>
    </rPh>
    <phoneticPr fontId="3"/>
  </si>
  <si>
    <t>石山</t>
    <rPh sb="0" eb="2">
      <t>イシヤマ</t>
    </rPh>
    <phoneticPr fontId="3"/>
  </si>
  <si>
    <t>水摩</t>
    <rPh sb="0" eb="1">
      <t>ミズ</t>
    </rPh>
    <rPh sb="1" eb="2">
      <t>マ</t>
    </rPh>
    <phoneticPr fontId="3"/>
  </si>
  <si>
    <t>齋藤</t>
    <rPh sb="0" eb="2">
      <t>サイトウ</t>
    </rPh>
    <phoneticPr fontId="3"/>
  </si>
  <si>
    <t>舩津</t>
    <phoneticPr fontId="3"/>
  </si>
  <si>
    <t>金高</t>
    <rPh sb="0" eb="2">
      <t>カネタカ</t>
    </rPh>
    <phoneticPr fontId="3"/>
  </si>
  <si>
    <t>大竹</t>
    <rPh sb="0" eb="2">
      <t>オオタケ</t>
    </rPh>
    <phoneticPr fontId="3"/>
  </si>
  <si>
    <t>速永</t>
    <rPh sb="0" eb="2">
      <t>ソクナガ</t>
    </rPh>
    <phoneticPr fontId="3"/>
  </si>
  <si>
    <t>島</t>
    <rPh sb="0" eb="1">
      <t>シマ</t>
    </rPh>
    <phoneticPr fontId="3"/>
  </si>
  <si>
    <t>吉本</t>
    <rPh sb="0" eb="2">
      <t>ヨシモト</t>
    </rPh>
    <phoneticPr fontId="3"/>
  </si>
  <si>
    <t>古川</t>
    <rPh sb="0" eb="2">
      <t>フルカワ</t>
    </rPh>
    <phoneticPr fontId="3"/>
  </si>
  <si>
    <t>小暮</t>
    <rPh sb="0" eb="2">
      <t>コグレ</t>
    </rPh>
    <phoneticPr fontId="3"/>
  </si>
  <si>
    <t>竹内</t>
    <rPh sb="0" eb="2">
      <t>タケウチ</t>
    </rPh>
    <phoneticPr fontId="3"/>
  </si>
  <si>
    <t>青木</t>
    <rPh sb="0" eb="2">
      <t>アオキ</t>
    </rPh>
    <phoneticPr fontId="3"/>
  </si>
  <si>
    <t>山口</t>
    <rPh sb="0" eb="2">
      <t>ヤマグチ</t>
    </rPh>
    <phoneticPr fontId="3"/>
  </si>
  <si>
    <t>熊川</t>
    <rPh sb="0" eb="2">
      <t>クマカワ</t>
    </rPh>
    <phoneticPr fontId="3"/>
  </si>
  <si>
    <t>根本</t>
    <rPh sb="0" eb="2">
      <t>ネモト</t>
    </rPh>
    <phoneticPr fontId="3"/>
  </si>
  <si>
    <t>三橋</t>
    <rPh sb="0" eb="2">
      <t>ミツハシ</t>
    </rPh>
    <phoneticPr fontId="3"/>
  </si>
  <si>
    <t>八角</t>
    <rPh sb="0" eb="2">
      <t>ホスミ</t>
    </rPh>
    <phoneticPr fontId="3"/>
  </si>
  <si>
    <t>石本</t>
    <rPh sb="0" eb="2">
      <t>イシモト</t>
    </rPh>
    <phoneticPr fontId="3"/>
  </si>
  <si>
    <t>成田北</t>
    <rPh sb="0" eb="2">
      <t>ナリタ</t>
    </rPh>
    <rPh sb="2" eb="3">
      <t>キタ</t>
    </rPh>
    <phoneticPr fontId="3"/>
  </si>
  <si>
    <t>池田</t>
    <rPh sb="0" eb="2">
      <t>イケダ</t>
    </rPh>
    <phoneticPr fontId="3"/>
  </si>
  <si>
    <t>小貫</t>
    <rPh sb="0" eb="2">
      <t>オヌキ</t>
    </rPh>
    <phoneticPr fontId="3"/>
  </si>
  <si>
    <t>西村</t>
    <rPh sb="0" eb="2">
      <t>ニシムラ</t>
    </rPh>
    <phoneticPr fontId="3"/>
  </si>
  <si>
    <t>畔田</t>
    <rPh sb="0" eb="2">
      <t>クロダ</t>
    </rPh>
    <phoneticPr fontId="3"/>
  </si>
  <si>
    <t>茂原樟陽</t>
    <rPh sb="0" eb="2">
      <t>モバラ</t>
    </rPh>
    <rPh sb="2" eb="4">
      <t>ショウヨウ</t>
    </rPh>
    <phoneticPr fontId="3"/>
  </si>
  <si>
    <t>木更津総合</t>
    <rPh sb="0" eb="5">
      <t>キサラヅソウゴウ</t>
    </rPh>
    <phoneticPr fontId="3"/>
  </si>
  <si>
    <t>須藤</t>
    <rPh sb="0" eb="2">
      <t>スドウ</t>
    </rPh>
    <phoneticPr fontId="3"/>
  </si>
  <si>
    <t>市瀬</t>
    <rPh sb="0" eb="2">
      <t>イチセ</t>
    </rPh>
    <phoneticPr fontId="3"/>
  </si>
  <si>
    <t>村井</t>
    <rPh sb="0" eb="2">
      <t>ムライ</t>
    </rPh>
    <phoneticPr fontId="3"/>
  </si>
  <si>
    <t>松崎</t>
    <rPh sb="0" eb="2">
      <t>マツザキ</t>
    </rPh>
    <phoneticPr fontId="3"/>
  </si>
  <si>
    <t>寺岡</t>
    <rPh sb="0" eb="2">
      <t>テラオカ</t>
    </rPh>
    <phoneticPr fontId="3"/>
  </si>
  <si>
    <t>千葉</t>
    <rPh sb="0" eb="2">
      <t>チバ</t>
    </rPh>
    <phoneticPr fontId="3"/>
  </si>
  <si>
    <t>旭</t>
    <rPh sb="0" eb="1">
      <t>アサヒ</t>
    </rPh>
    <phoneticPr fontId="3"/>
  </si>
  <si>
    <t>男子個人組手</t>
    <rPh sb="0" eb="2">
      <t>ダンシ</t>
    </rPh>
    <rPh sb="2" eb="4">
      <t>コジン</t>
    </rPh>
    <rPh sb="4" eb="5">
      <t>ク</t>
    </rPh>
    <rPh sb="5" eb="6">
      <t>テ</t>
    </rPh>
    <phoneticPr fontId="3"/>
  </si>
  <si>
    <t>B20</t>
    <phoneticPr fontId="3"/>
  </si>
  <si>
    <t>寺岡</t>
  </si>
  <si>
    <t>C12</t>
    <phoneticPr fontId="3"/>
  </si>
  <si>
    <t>水摩</t>
  </si>
  <si>
    <t>村井</t>
  </si>
  <si>
    <t>C7</t>
    <phoneticPr fontId="3"/>
  </si>
  <si>
    <t>B9</t>
    <phoneticPr fontId="3"/>
  </si>
  <si>
    <t>御前</t>
  </si>
  <si>
    <t>須賀田</t>
  </si>
  <si>
    <t>C14</t>
    <phoneticPr fontId="3"/>
  </si>
  <si>
    <t>B3</t>
    <phoneticPr fontId="3"/>
  </si>
  <si>
    <t>西村</t>
  </si>
  <si>
    <t>畔田</t>
  </si>
  <si>
    <t>C6</t>
    <phoneticPr fontId="3"/>
  </si>
  <si>
    <t>B13</t>
    <phoneticPr fontId="3"/>
  </si>
  <si>
    <t>石本</t>
  </si>
  <si>
    <t>古川</t>
  </si>
  <si>
    <t>C11</t>
    <phoneticPr fontId="3"/>
  </si>
  <si>
    <t>B2</t>
    <phoneticPr fontId="3"/>
  </si>
  <si>
    <t>速永</t>
  </si>
  <si>
    <t>金高</t>
  </si>
  <si>
    <t>C5</t>
    <phoneticPr fontId="3"/>
  </si>
  <si>
    <t>B8</t>
    <phoneticPr fontId="3"/>
  </si>
  <si>
    <t>B17</t>
    <phoneticPr fontId="3"/>
  </si>
  <si>
    <t>A16</t>
    <phoneticPr fontId="3"/>
  </si>
  <si>
    <t>清水</t>
  </si>
  <si>
    <t>石山</t>
  </si>
  <si>
    <t>三橋</t>
  </si>
  <si>
    <t>C10</t>
    <phoneticPr fontId="3"/>
  </si>
  <si>
    <t>B7</t>
    <phoneticPr fontId="3"/>
  </si>
  <si>
    <t>千葉</t>
  </si>
  <si>
    <t>皆川</t>
  </si>
  <si>
    <t>C4</t>
    <phoneticPr fontId="3"/>
  </si>
  <si>
    <t>B1</t>
    <phoneticPr fontId="3"/>
  </si>
  <si>
    <t>鈴木</t>
    <phoneticPr fontId="3"/>
  </si>
  <si>
    <t>吾妻</t>
  </si>
  <si>
    <t>C13</t>
    <phoneticPr fontId="3"/>
  </si>
  <si>
    <t>A14</t>
    <phoneticPr fontId="3"/>
  </si>
  <si>
    <t>赤塚</t>
  </si>
  <si>
    <t>旭</t>
  </si>
  <si>
    <t>C3</t>
    <phoneticPr fontId="3"/>
  </si>
  <si>
    <t>A6</t>
    <phoneticPr fontId="3"/>
  </si>
  <si>
    <t>大竹</t>
  </si>
  <si>
    <t>C9</t>
    <phoneticPr fontId="3"/>
  </si>
  <si>
    <t>A11</t>
    <phoneticPr fontId="3"/>
  </si>
  <si>
    <t>山口</t>
  </si>
  <si>
    <t>B21</t>
    <phoneticPr fontId="3"/>
  </si>
  <si>
    <t>熊川</t>
  </si>
  <si>
    <t>B19</t>
    <phoneticPr fontId="3"/>
  </si>
  <si>
    <t>B18</t>
    <phoneticPr fontId="3"/>
  </si>
  <si>
    <t>市瀬</t>
  </si>
  <si>
    <t>須藤</t>
  </si>
  <si>
    <t>C8</t>
    <phoneticPr fontId="3"/>
  </si>
  <si>
    <t>A10</t>
    <phoneticPr fontId="3"/>
  </si>
  <si>
    <t>小暮</t>
  </si>
  <si>
    <t>竹内</t>
  </si>
  <si>
    <t>A5</t>
    <phoneticPr fontId="3"/>
  </si>
  <si>
    <t>茂原樟陽</t>
  </si>
  <si>
    <t>中島</t>
  </si>
  <si>
    <t>齋藤</t>
  </si>
  <si>
    <t>B15</t>
    <phoneticPr fontId="3"/>
  </si>
  <si>
    <t>A13</t>
    <phoneticPr fontId="3"/>
  </si>
  <si>
    <t>根本</t>
  </si>
  <si>
    <t>成田北</t>
  </si>
  <si>
    <t>小貫</t>
  </si>
  <si>
    <t>C1</t>
    <phoneticPr fontId="3"/>
  </si>
  <si>
    <t>A4</t>
    <phoneticPr fontId="3"/>
  </si>
  <si>
    <t>林</t>
  </si>
  <si>
    <t>木村</t>
  </si>
  <si>
    <t>B12</t>
    <phoneticPr fontId="3"/>
  </si>
  <si>
    <t>A9</t>
    <phoneticPr fontId="3"/>
  </si>
  <si>
    <t>平田</t>
  </si>
  <si>
    <t>桑野</t>
  </si>
  <si>
    <t>B16</t>
    <phoneticPr fontId="3"/>
  </si>
  <si>
    <t>A15</t>
    <phoneticPr fontId="3"/>
  </si>
  <si>
    <t>池田</t>
  </si>
  <si>
    <t>八角</t>
  </si>
  <si>
    <t>B6</t>
    <phoneticPr fontId="3"/>
  </si>
  <si>
    <t>A3</t>
    <phoneticPr fontId="3"/>
  </si>
  <si>
    <t>青木</t>
  </si>
  <si>
    <t>平野</t>
  </si>
  <si>
    <t>B11</t>
    <phoneticPr fontId="3"/>
  </si>
  <si>
    <t>A8</t>
    <phoneticPr fontId="3"/>
  </si>
  <si>
    <t>髙橋</t>
  </si>
  <si>
    <t>B5</t>
    <phoneticPr fontId="3"/>
  </si>
  <si>
    <t>A2</t>
    <phoneticPr fontId="3"/>
  </si>
  <si>
    <t>尾形</t>
  </si>
  <si>
    <t>長生</t>
  </si>
  <si>
    <t>清川</t>
  </si>
  <si>
    <t>B14</t>
    <phoneticPr fontId="3"/>
  </si>
  <si>
    <t>A12</t>
    <phoneticPr fontId="3"/>
  </si>
  <si>
    <t>長友</t>
  </si>
  <si>
    <t>須賀</t>
  </si>
  <si>
    <t>B4</t>
    <phoneticPr fontId="3"/>
  </si>
  <si>
    <t>A1</t>
    <phoneticPr fontId="3"/>
  </si>
  <si>
    <t>吉本</t>
  </si>
  <si>
    <t>島</t>
  </si>
  <si>
    <t>B10</t>
    <phoneticPr fontId="3"/>
  </si>
  <si>
    <t>A7</t>
    <phoneticPr fontId="3"/>
  </si>
  <si>
    <t>松崎</t>
  </si>
  <si>
    <t>舩津</t>
  </si>
  <si>
    <t>ｺ-ﾄﾞ</t>
    <phoneticPr fontId="3"/>
  </si>
  <si>
    <t>ｺ-ﾄﾞ</t>
    <phoneticPr fontId="3"/>
  </si>
  <si>
    <t xml:space="preserve"> 　男子個人組手</t>
    <rPh sb="2" eb="4">
      <t>ダンシ</t>
    </rPh>
    <rPh sb="4" eb="6">
      <t>コジン</t>
    </rPh>
    <rPh sb="6" eb="7">
      <t>ク</t>
    </rPh>
    <rPh sb="7" eb="8">
      <t>テ</t>
    </rPh>
    <phoneticPr fontId="3"/>
  </si>
  <si>
    <t>○3</t>
  </si>
  <si>
    <t>○</t>
  </si>
  <si>
    <t>〇</t>
  </si>
  <si>
    <t>女子団体組手</t>
    <rPh sb="0" eb="2">
      <t>ジョシ</t>
    </rPh>
    <rPh sb="2" eb="4">
      <t>ダンタイ</t>
    </rPh>
    <rPh sb="4" eb="5">
      <t>ク</t>
    </rPh>
    <rPh sb="5" eb="6">
      <t>テ</t>
    </rPh>
    <phoneticPr fontId="3"/>
  </si>
  <si>
    <t>男子団体組手</t>
    <rPh sb="0" eb="2">
      <t>ダンシ</t>
    </rPh>
    <rPh sb="2" eb="4">
      <t>ダンタイ</t>
    </rPh>
    <rPh sb="4" eb="5">
      <t>ク</t>
    </rPh>
    <rPh sb="5" eb="6">
      <t>テ</t>
    </rPh>
    <phoneticPr fontId="3"/>
  </si>
  <si>
    <t>A6</t>
    <phoneticPr fontId="3"/>
  </si>
  <si>
    <t>３位決定戦</t>
    <rPh sb="1" eb="2">
      <t>クライ</t>
    </rPh>
    <rPh sb="2" eb="5">
      <t>ケッテイセン</t>
    </rPh>
    <phoneticPr fontId="3"/>
  </si>
  <si>
    <t>C2</t>
    <phoneticPr fontId="3"/>
  </si>
  <si>
    <t>C3</t>
    <phoneticPr fontId="3"/>
  </si>
  <si>
    <t>B1</t>
    <phoneticPr fontId="3"/>
  </si>
  <si>
    <t>C1</t>
    <phoneticPr fontId="3"/>
  </si>
  <si>
    <t>A4</t>
    <phoneticPr fontId="3"/>
  </si>
  <si>
    <t>B5</t>
    <phoneticPr fontId="3"/>
  </si>
  <si>
    <t>A2</t>
    <phoneticPr fontId="3"/>
  </si>
  <si>
    <t>B3</t>
    <phoneticPr fontId="3"/>
  </si>
  <si>
    <t>B4</t>
    <phoneticPr fontId="3"/>
  </si>
  <si>
    <t>A1</t>
    <phoneticPr fontId="3"/>
  </si>
  <si>
    <t>B2</t>
    <phoneticPr fontId="3"/>
  </si>
  <si>
    <t>A3</t>
    <phoneticPr fontId="3"/>
  </si>
  <si>
    <t>ｺ-ﾄﾞ</t>
    <phoneticPr fontId="3"/>
  </si>
  <si>
    <t xml:space="preserve">女子団体組手  </t>
    <rPh sb="0" eb="2">
      <t>ジョシ</t>
    </rPh>
    <rPh sb="2" eb="4">
      <t>ダンタイ</t>
    </rPh>
    <rPh sb="4" eb="5">
      <t>ク</t>
    </rPh>
    <rPh sb="5" eb="6">
      <t>テ</t>
    </rPh>
    <phoneticPr fontId="3"/>
  </si>
  <si>
    <t>※男女とも初戦は勝敗が決まっても大将戦まで行う</t>
    <rPh sb="1" eb="3">
      <t>ダンジョ</t>
    </rPh>
    <rPh sb="5" eb="7">
      <t>ショセン</t>
    </rPh>
    <rPh sb="8" eb="10">
      <t>ショウハイ</t>
    </rPh>
    <rPh sb="11" eb="12">
      <t>キ</t>
    </rPh>
    <rPh sb="16" eb="18">
      <t>タイショウ</t>
    </rPh>
    <rPh sb="18" eb="19">
      <t>セン</t>
    </rPh>
    <rPh sb="21" eb="22">
      <t>オコナ</t>
    </rPh>
    <phoneticPr fontId="3"/>
  </si>
  <si>
    <t>B3</t>
    <phoneticPr fontId="3"/>
  </si>
  <si>
    <t>C3</t>
    <phoneticPr fontId="3"/>
  </si>
  <si>
    <t>B1</t>
    <phoneticPr fontId="3"/>
  </si>
  <si>
    <t>C1</t>
    <phoneticPr fontId="3"/>
  </si>
  <si>
    <t>B6</t>
    <phoneticPr fontId="3"/>
  </si>
  <si>
    <t>C4</t>
    <phoneticPr fontId="3"/>
  </si>
  <si>
    <t>A2</t>
    <phoneticPr fontId="3"/>
  </si>
  <si>
    <t>C2</t>
    <phoneticPr fontId="3"/>
  </si>
  <si>
    <t>A5</t>
    <phoneticPr fontId="3"/>
  </si>
  <si>
    <t>B7</t>
    <phoneticPr fontId="3"/>
  </si>
  <si>
    <t>A7</t>
    <phoneticPr fontId="3"/>
  </si>
  <si>
    <t>A4</t>
    <phoneticPr fontId="3"/>
  </si>
  <si>
    <t>C5</t>
    <phoneticPr fontId="3"/>
  </si>
  <si>
    <t>A6</t>
    <phoneticPr fontId="3"/>
  </si>
  <si>
    <t>A1</t>
    <phoneticPr fontId="3"/>
  </si>
  <si>
    <t>B4</t>
    <phoneticPr fontId="3"/>
  </si>
  <si>
    <t>A3</t>
    <phoneticPr fontId="3"/>
  </si>
  <si>
    <t>棄権</t>
    <rPh sb="0" eb="2">
      <t>キケン</t>
    </rPh>
    <phoneticPr fontId="3"/>
  </si>
  <si>
    <t>ﾁｬﾀﾝﾔﾗｸｰｻﾝｸｰ</t>
    <phoneticPr fontId="3"/>
  </si>
  <si>
    <t>スーパーリンペイ</t>
    <phoneticPr fontId="3"/>
  </si>
  <si>
    <t>ウンスー</t>
    <phoneticPr fontId="3"/>
  </si>
  <si>
    <t>ﾁｬﾀﾝﾔﾗｸｰｻﾝｸｰ</t>
    <phoneticPr fontId="3"/>
  </si>
  <si>
    <t>パイクー</t>
  </si>
  <si>
    <t>ウンスー</t>
  </si>
  <si>
    <t>スーパーリンペイ</t>
  </si>
  <si>
    <t>パイクー</t>
    <phoneticPr fontId="3"/>
  </si>
  <si>
    <t>アーナン</t>
    <phoneticPr fontId="3"/>
  </si>
  <si>
    <t>アーナン</t>
    <phoneticPr fontId="3"/>
  </si>
  <si>
    <t>ゴジュウシホウショウ</t>
  </si>
  <si>
    <t>田村</t>
    <rPh sb="0" eb="2">
      <t>タムラ</t>
    </rPh>
    <phoneticPr fontId="3"/>
  </si>
  <si>
    <t>拓大紅陵</t>
    <rPh sb="0" eb="4">
      <t>タクダイコウリョウ</t>
    </rPh>
    <phoneticPr fontId="3"/>
  </si>
  <si>
    <t>御前</t>
    <rPh sb="0" eb="2">
      <t>オマエ</t>
    </rPh>
    <phoneticPr fontId="3"/>
  </si>
  <si>
    <t>渋谷幕張</t>
    <rPh sb="0" eb="4">
      <t>シブヤマクハリ</t>
    </rPh>
    <phoneticPr fontId="3"/>
  </si>
  <si>
    <t>木津</t>
    <rPh sb="0" eb="2">
      <t>キヅ</t>
    </rPh>
    <phoneticPr fontId="3"/>
  </si>
  <si>
    <t>拓大紅陵</t>
    <rPh sb="0" eb="2">
      <t>タクダイ</t>
    </rPh>
    <rPh sb="2" eb="4">
      <t>コウリョウ</t>
    </rPh>
    <phoneticPr fontId="3"/>
  </si>
  <si>
    <t>徳永</t>
    <rPh sb="0" eb="2">
      <t>トクナガ</t>
    </rPh>
    <phoneticPr fontId="3"/>
  </si>
  <si>
    <t>秀明八千代</t>
    <rPh sb="0" eb="5">
      <t>シュウメイヤチヨ</t>
    </rPh>
    <phoneticPr fontId="3"/>
  </si>
  <si>
    <t>勝利</t>
    <rPh sb="0" eb="2">
      <t>ショウリ</t>
    </rPh>
    <phoneticPr fontId="3"/>
  </si>
  <si>
    <t>ソーチン</t>
    <phoneticPr fontId="3"/>
  </si>
  <si>
    <t>スーパーリンペイ</t>
    <phoneticPr fontId="3"/>
  </si>
  <si>
    <t>サンサイ</t>
    <phoneticPr fontId="3"/>
  </si>
  <si>
    <t>スーパーリンペイ</t>
    <phoneticPr fontId="3"/>
  </si>
  <si>
    <t>スーパーリンペイ</t>
    <phoneticPr fontId="3"/>
  </si>
  <si>
    <t>清水音乃</t>
    <rPh sb="0" eb="2">
      <t>シミズ</t>
    </rPh>
    <rPh sb="2" eb="3">
      <t>オト</t>
    </rPh>
    <rPh sb="3" eb="4">
      <t>ノ</t>
    </rPh>
    <phoneticPr fontId="3"/>
  </si>
  <si>
    <t>スーパーリンペイ</t>
    <phoneticPr fontId="3"/>
  </si>
  <si>
    <t>萩山七帆</t>
    <rPh sb="0" eb="2">
      <t>ハギヤマ</t>
    </rPh>
    <rPh sb="2" eb="3">
      <t>ナナ</t>
    </rPh>
    <rPh sb="3" eb="4">
      <t>ホ</t>
    </rPh>
    <phoneticPr fontId="3"/>
  </si>
  <si>
    <t>スーパーリンペイ</t>
    <phoneticPr fontId="3"/>
  </si>
  <si>
    <t>徳永愛心</t>
    <rPh sb="0" eb="2">
      <t>トクナガ</t>
    </rPh>
    <rPh sb="2" eb="3">
      <t>アイ</t>
    </rPh>
    <rPh sb="3" eb="4">
      <t>ココロ</t>
    </rPh>
    <phoneticPr fontId="3"/>
  </si>
  <si>
    <t>スーパーリンペイ</t>
    <phoneticPr fontId="3"/>
  </si>
  <si>
    <t>木津歩美</t>
    <rPh sb="0" eb="2">
      <t>キヅ</t>
    </rPh>
    <rPh sb="2" eb="4">
      <t>アユミ</t>
    </rPh>
    <phoneticPr fontId="3"/>
  </si>
  <si>
    <t>ﾁｬﾀﾝﾔﾗｸｰｻﾝｸｰ</t>
    <phoneticPr fontId="3"/>
  </si>
  <si>
    <t>②-③</t>
    <phoneticPr fontId="3"/>
  </si>
  <si>
    <t>③-②</t>
    <phoneticPr fontId="3"/>
  </si>
  <si>
    <t>0　⑤</t>
    <phoneticPr fontId="3"/>
  </si>
  <si>
    <t>0　⓪</t>
    <phoneticPr fontId="3"/>
  </si>
  <si>
    <t>拓大紅陵</t>
    <rPh sb="0" eb="2">
      <t>タクダイ</t>
    </rPh>
    <rPh sb="2" eb="4">
      <t>コウリョウ</t>
    </rPh>
    <phoneticPr fontId="3"/>
  </si>
  <si>
    <t>秀明八千代</t>
    <rPh sb="0" eb="5">
      <t>シュウメイヤチヨ</t>
    </rPh>
    <phoneticPr fontId="3"/>
  </si>
  <si>
    <t>棄権</t>
    <rPh sb="0" eb="2">
      <t>キケン</t>
    </rPh>
    <phoneticPr fontId="3"/>
  </si>
  <si>
    <t>髙橋飛羽</t>
    <rPh sb="0" eb="2">
      <t>タカハシ</t>
    </rPh>
    <rPh sb="2" eb="3">
      <t>ト</t>
    </rPh>
    <rPh sb="3" eb="4">
      <t>ハネ</t>
    </rPh>
    <phoneticPr fontId="3"/>
  </si>
  <si>
    <t>拓大紅陵</t>
    <rPh sb="0" eb="4">
      <t>タクダイコウリョウ</t>
    </rPh>
    <phoneticPr fontId="3"/>
  </si>
  <si>
    <t>サンサイ</t>
    <phoneticPr fontId="3"/>
  </si>
  <si>
    <t>桑野寛太</t>
    <rPh sb="0" eb="2">
      <t>クワノ</t>
    </rPh>
    <rPh sb="2" eb="4">
      <t>カンタ</t>
    </rPh>
    <phoneticPr fontId="3"/>
  </si>
  <si>
    <t>秀明八千代</t>
    <rPh sb="0" eb="5">
      <t>シュウメイヤチヨ</t>
    </rPh>
    <phoneticPr fontId="3"/>
  </si>
  <si>
    <t>アーナン</t>
    <phoneticPr fontId="3"/>
  </si>
  <si>
    <t>ソーチン</t>
    <phoneticPr fontId="3"/>
  </si>
  <si>
    <t>御前晴</t>
    <rPh sb="0" eb="2">
      <t>オマエ</t>
    </rPh>
    <rPh sb="2" eb="3">
      <t>ハレ</t>
    </rPh>
    <phoneticPr fontId="3"/>
  </si>
  <si>
    <t>渋谷幕張</t>
    <rPh sb="0" eb="4">
      <t>シブヤマクハリ</t>
    </rPh>
    <phoneticPr fontId="3"/>
  </si>
  <si>
    <t>パイクー</t>
    <phoneticPr fontId="3"/>
  </si>
  <si>
    <t>田村勇憂</t>
    <rPh sb="0" eb="2">
      <t>タムラ</t>
    </rPh>
    <rPh sb="2" eb="3">
      <t>イサム</t>
    </rPh>
    <rPh sb="3" eb="4">
      <t>ウレ</t>
    </rPh>
    <phoneticPr fontId="3"/>
  </si>
  <si>
    <t>千葉南</t>
    <rPh sb="0" eb="2">
      <t>チバ</t>
    </rPh>
    <rPh sb="2" eb="3">
      <t>ミナミ</t>
    </rPh>
    <phoneticPr fontId="3"/>
  </si>
  <si>
    <t>ウンスー</t>
    <phoneticPr fontId="3"/>
  </si>
  <si>
    <t>拓大紅陵</t>
    <rPh sb="0" eb="2">
      <t>タクダイ</t>
    </rPh>
    <rPh sb="2" eb="4">
      <t>コウリョウ</t>
    </rPh>
    <phoneticPr fontId="3"/>
  </si>
  <si>
    <t>アーナン</t>
    <phoneticPr fontId="3"/>
  </si>
  <si>
    <t>㠀田杏</t>
    <rPh sb="1" eb="2">
      <t>ダ</t>
    </rPh>
    <rPh sb="2" eb="3">
      <t>アン</t>
    </rPh>
    <phoneticPr fontId="3"/>
  </si>
  <si>
    <t>スーパーリンペイ</t>
    <phoneticPr fontId="3"/>
  </si>
  <si>
    <t>鈴木香穂</t>
    <rPh sb="0" eb="2">
      <t>スズキ</t>
    </rPh>
    <rPh sb="2" eb="4">
      <t>カホ</t>
    </rPh>
    <phoneticPr fontId="3"/>
  </si>
  <si>
    <t>スーパーリンペイ</t>
    <phoneticPr fontId="3"/>
  </si>
  <si>
    <t>ウンスー</t>
    <phoneticPr fontId="3"/>
  </si>
  <si>
    <t>木更津総合</t>
    <rPh sb="0" eb="3">
      <t>キサラヅ</t>
    </rPh>
    <rPh sb="3" eb="5">
      <t>ソウゴウ</t>
    </rPh>
    <phoneticPr fontId="3"/>
  </si>
  <si>
    <t>ﾁｬﾀﾝﾔﾗｸｰｻﾝｸｰ</t>
    <phoneticPr fontId="3"/>
  </si>
  <si>
    <t>麗澤</t>
    <rPh sb="0" eb="2">
      <t>レイタク</t>
    </rPh>
    <phoneticPr fontId="3"/>
  </si>
  <si>
    <t>スーパーリンペイ</t>
    <phoneticPr fontId="3"/>
  </si>
  <si>
    <t>徳光龍</t>
    <rPh sb="0" eb="2">
      <t>トクミツ</t>
    </rPh>
    <rPh sb="2" eb="3">
      <t>リュウ</t>
    </rPh>
    <phoneticPr fontId="3"/>
  </si>
  <si>
    <t>地曳光生</t>
    <rPh sb="0" eb="2">
      <t>ジビキ</t>
    </rPh>
    <rPh sb="2" eb="3">
      <t>ヒカリ</t>
    </rPh>
    <rPh sb="3" eb="4">
      <t>ウ</t>
    </rPh>
    <phoneticPr fontId="3"/>
  </si>
  <si>
    <t>林大雅</t>
    <rPh sb="0" eb="1">
      <t>ハヤシ</t>
    </rPh>
    <rPh sb="1" eb="3">
      <t>タイガ</t>
    </rPh>
    <phoneticPr fontId="3"/>
  </si>
  <si>
    <t>島村立也</t>
    <rPh sb="0" eb="2">
      <t>シマムラ</t>
    </rPh>
    <rPh sb="2" eb="3">
      <t>タ</t>
    </rPh>
    <rPh sb="3" eb="4">
      <t>ナリ</t>
    </rPh>
    <phoneticPr fontId="3"/>
  </si>
  <si>
    <t>萩山七帆</t>
    <rPh sb="0" eb="2">
      <t>ハギヤマ</t>
    </rPh>
    <rPh sb="2" eb="3">
      <t>ナナ</t>
    </rPh>
    <rPh sb="3" eb="4">
      <t>ホ</t>
    </rPh>
    <phoneticPr fontId="3"/>
  </si>
  <si>
    <t>嶋田さらら</t>
    <rPh sb="0" eb="2">
      <t>シマダ</t>
    </rPh>
    <phoneticPr fontId="3"/>
  </si>
  <si>
    <t>菊池梓沙</t>
    <rPh sb="0" eb="2">
      <t>キクチ</t>
    </rPh>
    <rPh sb="2" eb="3">
      <t>アズサ</t>
    </rPh>
    <rPh sb="3" eb="4">
      <t>サ</t>
    </rPh>
    <phoneticPr fontId="3"/>
  </si>
  <si>
    <t>稗田麻尋</t>
    <rPh sb="0" eb="2">
      <t>ヒエダ</t>
    </rPh>
    <rPh sb="2" eb="3">
      <t>アサ</t>
    </rPh>
    <rPh sb="3" eb="4">
      <t>ヒロ</t>
    </rPh>
    <phoneticPr fontId="3"/>
  </si>
  <si>
    <t>丸子眞央</t>
    <rPh sb="0" eb="2">
      <t>マルコ</t>
    </rPh>
    <rPh sb="2" eb="3">
      <t>シン</t>
    </rPh>
    <rPh sb="3" eb="4">
      <t>オウ</t>
    </rPh>
    <phoneticPr fontId="3"/>
  </si>
  <si>
    <t>平岩明也</t>
    <rPh sb="0" eb="2">
      <t>ヒライワ</t>
    </rPh>
    <rPh sb="2" eb="3">
      <t>メイ</t>
    </rPh>
    <rPh sb="3" eb="4">
      <t>ナリ</t>
    </rPh>
    <phoneticPr fontId="3"/>
  </si>
  <si>
    <t>高梨遥香</t>
    <rPh sb="0" eb="2">
      <t>タカナシ</t>
    </rPh>
    <rPh sb="2" eb="3">
      <t>ハルカ</t>
    </rPh>
    <rPh sb="3" eb="4">
      <t>カ</t>
    </rPh>
    <phoneticPr fontId="3"/>
  </si>
  <si>
    <t>昭和学院</t>
    <rPh sb="0" eb="2">
      <t>ショウワ</t>
    </rPh>
    <rPh sb="2" eb="4">
      <t>ガクイン</t>
    </rPh>
    <phoneticPr fontId="3"/>
  </si>
  <si>
    <t>根本力也</t>
    <rPh sb="0" eb="2">
      <t>ネモト</t>
    </rPh>
    <rPh sb="2" eb="4">
      <t>リキヤ</t>
    </rPh>
    <phoneticPr fontId="3"/>
  </si>
  <si>
    <t>須藤陽斗</t>
    <rPh sb="0" eb="2">
      <t>スドウ</t>
    </rPh>
    <rPh sb="2" eb="3">
      <t>ヨウ</t>
    </rPh>
    <rPh sb="3" eb="4">
      <t>ト</t>
    </rPh>
    <phoneticPr fontId="3"/>
  </si>
  <si>
    <t>寺岡瞭</t>
    <rPh sb="0" eb="2">
      <t>テラオカ</t>
    </rPh>
    <rPh sb="2" eb="3">
      <t>リョウ</t>
    </rPh>
    <phoneticPr fontId="3"/>
  </si>
  <si>
    <t>松崎大将</t>
    <rPh sb="0" eb="2">
      <t>マツザキ</t>
    </rPh>
    <rPh sb="2" eb="4">
      <t>タイショウ</t>
    </rPh>
    <phoneticPr fontId="3"/>
  </si>
  <si>
    <t>村井慶太郎</t>
    <rPh sb="0" eb="2">
      <t>ムライ</t>
    </rPh>
    <rPh sb="2" eb="3">
      <t>ケイ</t>
    </rPh>
    <rPh sb="3" eb="5">
      <t>タロウ</t>
    </rPh>
    <phoneticPr fontId="3"/>
  </si>
  <si>
    <t>舩津一大</t>
    <rPh sb="0" eb="2">
      <t>フナツ</t>
    </rPh>
    <rPh sb="2" eb="3">
      <t>イチ</t>
    </rPh>
    <rPh sb="3" eb="4">
      <t>ダイ</t>
    </rPh>
    <phoneticPr fontId="3"/>
  </si>
  <si>
    <t>日体大柏</t>
    <rPh sb="0" eb="3">
      <t>ニッタイダイ</t>
    </rPh>
    <rPh sb="3" eb="4">
      <t>カシワ</t>
    </rPh>
    <phoneticPr fontId="3"/>
  </si>
  <si>
    <t>千葉優汰</t>
    <rPh sb="0" eb="2">
      <t>チバ</t>
    </rPh>
    <rPh sb="2" eb="4">
      <t>ユウタ</t>
    </rPh>
    <phoneticPr fontId="3"/>
  </si>
  <si>
    <t>2(13)</t>
    <phoneticPr fontId="3"/>
  </si>
  <si>
    <t>2(23)</t>
    <phoneticPr fontId="3"/>
  </si>
  <si>
    <t>習志野</t>
    <rPh sb="0" eb="3">
      <t>ナラシノ</t>
    </rPh>
    <phoneticPr fontId="3"/>
  </si>
  <si>
    <t>敬愛学園</t>
    <rPh sb="0" eb="2">
      <t>ケイアイ</t>
    </rPh>
    <rPh sb="2" eb="4">
      <t>ガクエン</t>
    </rPh>
    <phoneticPr fontId="3"/>
  </si>
  <si>
    <t>船橋東</t>
    <rPh sb="0" eb="2">
      <t>フナバシ</t>
    </rPh>
    <rPh sb="2" eb="3">
      <t>ヒガシ</t>
    </rPh>
    <phoneticPr fontId="3"/>
  </si>
  <si>
    <t>長生</t>
    <rPh sb="0" eb="2">
      <t>チョウセイ</t>
    </rPh>
    <phoneticPr fontId="3"/>
  </si>
  <si>
    <t>１６点</t>
    <rPh sb="2" eb="3">
      <t>テン</t>
    </rPh>
    <phoneticPr fontId="3"/>
  </si>
  <si>
    <t>４３点</t>
    <rPh sb="2" eb="3">
      <t>テン</t>
    </rPh>
    <phoneticPr fontId="3"/>
  </si>
  <si>
    <t>５点</t>
    <rPh sb="1" eb="2">
      <t>テン</t>
    </rPh>
    <phoneticPr fontId="3"/>
  </si>
  <si>
    <t>日体大柏・習志野</t>
    <rPh sb="0" eb="3">
      <t>ニッタイダイ</t>
    </rPh>
    <rPh sb="3" eb="4">
      <t>カシワ</t>
    </rPh>
    <rPh sb="5" eb="8">
      <t>ナラシノ</t>
    </rPh>
    <phoneticPr fontId="3"/>
  </si>
  <si>
    <t>成田北</t>
    <rPh sb="0" eb="2">
      <t>ナリタ</t>
    </rPh>
    <rPh sb="2" eb="3">
      <t>キタ</t>
    </rPh>
    <phoneticPr fontId="3"/>
  </si>
  <si>
    <t>３９点</t>
    <rPh sb="2" eb="3">
      <t>テン</t>
    </rPh>
    <phoneticPr fontId="3"/>
  </si>
  <si>
    <t>１３点</t>
    <rPh sb="2" eb="3">
      <t>テン</t>
    </rPh>
    <phoneticPr fontId="3"/>
  </si>
  <si>
    <t>１１点</t>
    <rPh sb="2" eb="3">
      <t>テン</t>
    </rPh>
    <phoneticPr fontId="3"/>
  </si>
  <si>
    <t>熊川遼</t>
    <rPh sb="0" eb="3">
      <t>クマカワリョウ</t>
    </rPh>
    <phoneticPr fontId="3"/>
  </si>
  <si>
    <t>棄権</t>
    <rPh sb="0" eb="2">
      <t>キケン</t>
    </rPh>
    <phoneticPr fontId="3"/>
  </si>
  <si>
    <t>月崎萌乃</t>
    <rPh sb="0" eb="1">
      <t>ツキ</t>
    </rPh>
    <rPh sb="1" eb="2">
      <t>サキ</t>
    </rPh>
    <rPh sb="2" eb="3">
      <t>モ</t>
    </rPh>
    <rPh sb="3" eb="4">
      <t>ノ</t>
    </rPh>
    <phoneticPr fontId="3"/>
  </si>
  <si>
    <t>岡本杏美</t>
    <rPh sb="0" eb="2">
      <t>オカモト</t>
    </rPh>
    <rPh sb="2" eb="3">
      <t>アンズ</t>
    </rPh>
    <rPh sb="3" eb="4">
      <t>ミ</t>
    </rPh>
    <phoneticPr fontId="3"/>
  </si>
  <si>
    <t>※団体組手優勝校と個人種目１、２位の選手は沖縄県名護市で開催される全国高校総体に出場する。</t>
    <rPh sb="1" eb="3">
      <t>ダンタイ</t>
    </rPh>
    <rPh sb="3" eb="5">
      <t>クミテ</t>
    </rPh>
    <rPh sb="5" eb="8">
      <t>ユウショウコウ</t>
    </rPh>
    <rPh sb="9" eb="11">
      <t>コジン</t>
    </rPh>
    <rPh sb="11" eb="13">
      <t>シュモク</t>
    </rPh>
    <rPh sb="16" eb="17">
      <t>イ</t>
    </rPh>
    <rPh sb="18" eb="20">
      <t>センシュ</t>
    </rPh>
    <rPh sb="21" eb="24">
      <t>オキナワケン</t>
    </rPh>
    <rPh sb="24" eb="27">
      <t>ナゴシ</t>
    </rPh>
    <rPh sb="28" eb="30">
      <t>カイサイ</t>
    </rPh>
    <rPh sb="33" eb="35">
      <t>ゼンコク</t>
    </rPh>
    <rPh sb="35" eb="37">
      <t>コウコウ</t>
    </rPh>
    <rPh sb="37" eb="39">
      <t>ソウタイ</t>
    </rPh>
    <rPh sb="40" eb="42">
      <t>シュツジョウ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</si>
</sst>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Red]\(0.00\)"/>
    <numFmt numFmtId="178" formatCode="0_);[Red]\(0\)"/>
    <numFmt numFmtId="179" formatCode="0_ "/>
  </numFmts>
  <fonts count="2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sz val="10"/>
      <color rgb="FFFF0000"/>
      <name val="ＭＳ Ｐゴシック"/>
      <family val="3"/>
      <charset val="128"/>
    </font>
    <font>
      <sz val="11"/>
      <color theme="0" tint="-0.499984740745262"/>
      <name val="ＭＳ Ｐゴシック"/>
      <family val="3"/>
      <charset val="128"/>
    </font>
    <font>
      <sz val="7"/>
      <name val="ＭＳ Ｐゴシック"/>
      <family val="3"/>
      <charset val="128"/>
    </font>
    <font>
      <sz val="12"/>
      <color theme="0"/>
      <name val="ＭＳ Ｐゴシック"/>
      <family val="3"/>
      <charset val="128"/>
    </font>
    <font>
      <sz val="9"/>
      <color theme="0"/>
      <name val="ＭＳ Ｐゴシック"/>
      <family val="3"/>
      <charset val="128"/>
    </font>
    <font>
      <sz val="8"/>
      <color theme="0"/>
      <name val="ＭＳ Ｐゴシック"/>
      <family val="3"/>
      <charset val="128"/>
    </font>
    <font>
      <sz val="11"/>
      <color theme="0"/>
      <name val="ＭＳ Ｐゴシック"/>
      <family val="3"/>
      <charset val="128"/>
    </font>
    <font>
      <sz val="14"/>
      <color theme="0"/>
      <name val="ＭＳ Ｐゴシック"/>
      <family val="3"/>
      <charset val="128"/>
    </font>
    <font>
      <sz val="8"/>
      <name val="ＭＳ Ｐ明朝"/>
      <family val="1"/>
      <charset val="128"/>
    </font>
    <font>
      <sz val="9"/>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right style="medium">
        <color rgb="FFFF0000"/>
      </right>
      <top/>
      <bottom/>
      <diagonal/>
    </border>
    <border>
      <left style="hair">
        <color indexed="64"/>
      </left>
      <right/>
      <top/>
      <bottom style="thick">
        <color rgb="FFFF0000"/>
      </bottom>
      <diagonal/>
    </border>
    <border>
      <left style="hair">
        <color indexed="64"/>
      </left>
      <right style="thick">
        <color rgb="FFFF0000"/>
      </right>
      <top style="thick">
        <color rgb="FFFF0000"/>
      </top>
      <bottom/>
      <diagonal/>
    </border>
    <border>
      <left style="hair">
        <color indexed="64"/>
      </left>
      <right style="thick">
        <color rgb="FFFF0000"/>
      </right>
      <top/>
      <bottom style="thick">
        <color rgb="FFFF0000"/>
      </bottom>
      <diagonal/>
    </border>
    <border>
      <left style="thick">
        <color rgb="FFFF0000"/>
      </left>
      <right/>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hair">
        <color indexed="64"/>
      </left>
      <right style="thick">
        <color rgb="FFFF0000"/>
      </right>
      <top/>
      <bottom/>
      <diagonal/>
    </border>
    <border>
      <left/>
      <right/>
      <top/>
      <bottom style="thick">
        <color rgb="FFFF0000"/>
      </bottom>
      <diagonal/>
    </border>
    <border>
      <left style="thick">
        <color rgb="FFFF0000"/>
      </left>
      <right style="medium">
        <color rgb="FFFF0000"/>
      </right>
      <top/>
      <bottom style="thick">
        <color rgb="FFFF0000"/>
      </bottom>
      <diagonal/>
    </border>
    <border>
      <left style="thick">
        <color rgb="FFFF0000"/>
      </left>
      <right style="thick">
        <color rgb="FFFF0000"/>
      </right>
      <top/>
      <bottom style="thick">
        <color rgb="FFFF0000"/>
      </bottom>
      <diagonal/>
    </border>
    <border>
      <left style="thick">
        <color rgb="FFFF0000"/>
      </left>
      <right/>
      <top/>
      <bottom/>
      <diagonal/>
    </border>
    <border>
      <left style="thick">
        <color rgb="FFFF0000"/>
      </left>
      <right style="thick">
        <color rgb="FFFF0000"/>
      </right>
      <top/>
      <bottom/>
      <diagonal/>
    </border>
    <border>
      <left style="hair">
        <color indexed="64"/>
      </left>
      <right style="thin">
        <color auto="1"/>
      </right>
      <top style="thin">
        <color auto="1"/>
      </top>
      <bottom/>
      <diagonal/>
    </border>
    <border>
      <left style="hair">
        <color indexed="64"/>
      </left>
      <right style="thin">
        <color auto="1"/>
      </right>
      <top/>
      <bottom style="thin">
        <color auto="1"/>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theme="1"/>
      </left>
      <right/>
      <top style="thin">
        <color theme="1"/>
      </top>
      <bottom style="hair">
        <color indexed="64"/>
      </bottom>
      <diagonal/>
    </border>
    <border>
      <left/>
      <right style="thin">
        <color theme="1"/>
      </right>
      <top/>
      <bottom style="hair">
        <color indexed="64"/>
      </bottom>
      <diagonal/>
    </border>
    <border>
      <left/>
      <right/>
      <top/>
      <bottom style="thin">
        <color theme="1"/>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bottom style="thin">
        <color theme="0"/>
      </bottom>
      <diagonal/>
    </border>
    <border>
      <left style="thin">
        <color indexed="64"/>
      </left>
      <right/>
      <top/>
      <bottom style="thin">
        <color theme="0"/>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style="hair">
        <color indexed="64"/>
      </left>
      <right/>
      <top style="thin">
        <color indexed="64"/>
      </top>
      <bottom/>
      <diagonal/>
    </border>
    <border>
      <left style="thin">
        <color theme="0"/>
      </left>
      <right style="hair">
        <color theme="1"/>
      </right>
      <top/>
      <bottom style="thin">
        <color theme="0"/>
      </bottom>
      <diagonal/>
    </border>
    <border>
      <left style="thin">
        <color indexed="64"/>
      </left>
      <right/>
      <top style="thin">
        <color theme="1"/>
      </top>
      <bottom/>
      <diagonal/>
    </border>
    <border>
      <left style="thin">
        <color theme="0"/>
      </left>
      <right style="hair">
        <color theme="1"/>
      </right>
      <top/>
      <bottom style="thin">
        <color theme="1"/>
      </bottom>
      <diagonal/>
    </border>
    <border>
      <left/>
      <right style="thin">
        <color theme="0"/>
      </right>
      <top/>
      <bottom style="thin">
        <color theme="1"/>
      </bottom>
      <diagonal/>
    </border>
    <border>
      <left/>
      <right style="hair">
        <color theme="1"/>
      </right>
      <top/>
      <bottom/>
      <diagonal/>
    </border>
    <border>
      <left/>
      <right style="hair">
        <color theme="1"/>
      </right>
      <top/>
      <bottom style="thin">
        <color theme="1"/>
      </bottom>
      <diagonal/>
    </border>
    <border>
      <left style="thin">
        <color theme="0"/>
      </left>
      <right/>
      <top/>
      <bottom/>
      <diagonal/>
    </border>
    <border>
      <left style="thin">
        <color indexed="64"/>
      </left>
      <right style="thin">
        <color theme="0"/>
      </right>
      <top style="thin">
        <color indexed="64"/>
      </top>
      <bottom/>
      <diagonal/>
    </border>
    <border>
      <left style="thin">
        <color theme="0"/>
      </left>
      <right style="hair">
        <color theme="1"/>
      </right>
      <top/>
      <bottom style="thin">
        <color indexed="64"/>
      </bottom>
      <diagonal/>
    </border>
    <border>
      <left style="thin">
        <color theme="0"/>
      </left>
      <right/>
      <top style="thin">
        <color theme="0"/>
      </top>
      <bottom style="thin">
        <color indexed="64"/>
      </bottom>
      <diagonal/>
    </border>
    <border>
      <left style="thin">
        <color theme="0"/>
      </left>
      <right style="hair">
        <color theme="1"/>
      </right>
      <top style="thin">
        <color theme="1"/>
      </top>
      <bottom/>
      <diagonal/>
    </border>
    <border>
      <left/>
      <right/>
      <top style="thin">
        <color theme="1"/>
      </top>
      <bottom style="thin">
        <color theme="0"/>
      </bottom>
      <diagonal/>
    </border>
    <border>
      <left style="thin">
        <color theme="0"/>
      </left>
      <right style="hair">
        <color theme="1"/>
      </right>
      <top style="thin">
        <color theme="0"/>
      </top>
      <bottom style="thin">
        <color theme="1"/>
      </bottom>
      <diagonal/>
    </border>
    <border>
      <left style="hair">
        <color indexed="64"/>
      </left>
      <right/>
      <top/>
      <bottom/>
      <diagonal/>
    </border>
    <border>
      <left/>
      <right/>
      <top/>
      <bottom style="hair">
        <color indexed="64"/>
      </bottom>
      <diagonal/>
    </border>
    <border>
      <left/>
      <right style="hair">
        <color indexed="64"/>
      </right>
      <top/>
      <bottom/>
      <diagonal/>
    </border>
    <border>
      <left style="thin">
        <color rgb="FFFF0000"/>
      </left>
      <right/>
      <top/>
      <bottom/>
      <diagonal/>
    </border>
    <border>
      <left/>
      <right style="thin">
        <color rgb="FFFF0000"/>
      </right>
      <top/>
      <bottom/>
      <diagonal/>
    </border>
    <border>
      <left style="thin">
        <color indexed="64"/>
      </left>
      <right/>
      <top style="medium">
        <color rgb="FFFF0000"/>
      </top>
      <bottom/>
      <diagonal/>
    </border>
    <border>
      <left style="medium">
        <color rgb="FFFF0000"/>
      </left>
      <right/>
      <top style="medium">
        <color rgb="FFFF0000"/>
      </top>
      <bottom/>
      <diagonal/>
    </border>
    <border>
      <left style="thin">
        <color indexed="64"/>
      </left>
      <right style="medium">
        <color rgb="FFFF0000"/>
      </right>
      <top/>
      <bottom style="medium">
        <color rgb="FFFF0000"/>
      </bottom>
      <diagonal/>
    </border>
    <border>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rgb="FFFF0000"/>
      </right>
      <top/>
      <bottom/>
      <diagonal/>
    </border>
    <border>
      <left style="hair">
        <color indexed="64"/>
      </left>
      <right/>
      <top style="medium">
        <color rgb="FFFF0000"/>
      </top>
      <bottom/>
      <diagonal/>
    </border>
    <border>
      <left style="medium">
        <color rgb="FFFF0000"/>
      </left>
      <right/>
      <top style="thin">
        <color indexed="64"/>
      </top>
      <bottom/>
      <diagonal/>
    </border>
    <border>
      <left style="thin">
        <color indexed="64"/>
      </left>
      <right style="medium">
        <color rgb="FFFF0000"/>
      </right>
      <top style="medium">
        <color rgb="FFFF0000"/>
      </top>
      <bottom/>
      <diagonal/>
    </border>
    <border>
      <left style="medium">
        <color rgb="FFFF0000"/>
      </left>
      <right style="medium">
        <color rgb="FFFF0000"/>
      </right>
      <top style="medium">
        <color rgb="FFFF0000"/>
      </top>
      <bottom/>
      <diagonal/>
    </border>
    <border>
      <left style="thin">
        <color theme="1"/>
      </left>
      <right/>
      <top/>
      <bottom style="thin">
        <color indexed="64"/>
      </bottom>
      <diagonal/>
    </border>
    <border>
      <left style="thin">
        <color theme="1"/>
      </left>
      <right style="hair">
        <color indexed="64"/>
      </right>
      <top/>
      <bottom style="thin">
        <color indexed="64"/>
      </bottom>
      <diagonal/>
    </border>
    <border>
      <left/>
      <right/>
      <top style="medium">
        <color rgb="FFFF0000"/>
      </top>
      <bottom/>
      <diagonal/>
    </border>
    <border>
      <left/>
      <right style="medium">
        <color rgb="FFFF0000"/>
      </right>
      <top/>
      <bottom style="medium">
        <color rgb="FFFF0000"/>
      </bottom>
      <diagonal/>
    </border>
    <border>
      <left/>
      <right style="thin">
        <color theme="1"/>
      </right>
      <top style="medium">
        <color rgb="FFFF0000"/>
      </top>
      <bottom/>
      <diagonal/>
    </border>
    <border>
      <left/>
      <right style="hair">
        <color indexed="64"/>
      </right>
      <top style="medium">
        <color rgb="FFFF0000"/>
      </top>
      <bottom/>
      <diagonal/>
    </border>
    <border>
      <left style="medium">
        <color rgb="FFFF0000"/>
      </left>
      <right style="hair">
        <color indexed="64"/>
      </right>
      <top/>
      <bottom style="medium">
        <color rgb="FFFF0000"/>
      </bottom>
      <diagonal/>
    </border>
    <border>
      <left style="medium">
        <color rgb="FFFF0000"/>
      </left>
      <right/>
      <top/>
      <bottom style="medium">
        <color rgb="FFFF0000"/>
      </bottom>
      <diagonal/>
    </border>
    <border>
      <left style="thin">
        <color indexed="64"/>
      </left>
      <right style="hair">
        <color indexed="64"/>
      </right>
      <top/>
      <bottom/>
      <diagonal/>
    </border>
    <border>
      <left style="medium">
        <color rgb="FFFF0000"/>
      </left>
      <right style="thin">
        <color indexed="64"/>
      </right>
      <top/>
      <bottom style="medium">
        <color rgb="FFFF0000"/>
      </bottom>
      <diagonal/>
    </border>
    <border>
      <left style="medium">
        <color rgb="FFFF0000"/>
      </left>
      <right style="thin">
        <color indexed="64"/>
      </right>
      <top/>
      <bottom/>
      <diagonal/>
    </border>
    <border>
      <left style="hair">
        <color indexed="64"/>
      </left>
      <right style="medium">
        <color rgb="FFFF0000"/>
      </right>
      <top style="medium">
        <color rgb="FFFF0000"/>
      </top>
      <bottom/>
      <diagonal/>
    </border>
    <border>
      <left style="medium">
        <color rgb="FFFF0000"/>
      </left>
      <right style="thin">
        <color indexed="64"/>
      </right>
      <top style="thin">
        <color indexed="64"/>
      </top>
      <bottom/>
      <diagonal/>
    </border>
    <border>
      <left style="hair">
        <color indexed="64"/>
      </left>
      <right/>
      <top/>
      <bottom style="medium">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medium">
        <color rgb="FFFF0000"/>
      </left>
      <right/>
      <top/>
      <bottom/>
      <diagonal/>
    </border>
    <border>
      <left/>
      <right style="thin">
        <color indexed="64"/>
      </right>
      <top style="medium">
        <color rgb="FFFF0000"/>
      </top>
      <bottom/>
      <diagonal/>
    </border>
    <border>
      <left/>
      <right style="hair">
        <color indexed="64"/>
      </right>
      <top/>
      <bottom style="medium">
        <color rgb="FFFF0000"/>
      </bottom>
      <diagonal/>
    </border>
    <border>
      <left/>
      <right/>
      <top/>
      <bottom style="medium">
        <color rgb="FFFF0000"/>
      </bottom>
      <diagonal/>
    </border>
    <border>
      <left style="medium">
        <color rgb="FFFF0000"/>
      </left>
      <right/>
      <top/>
      <bottom style="thin">
        <color theme="0"/>
      </bottom>
      <diagonal/>
    </border>
    <border>
      <left style="medium">
        <color rgb="FFFF0000"/>
      </left>
      <right style="thin">
        <color indexed="64"/>
      </right>
      <top style="thin">
        <color theme="0"/>
      </top>
      <bottom/>
      <diagonal/>
    </border>
    <border>
      <left style="medium">
        <color rgb="FFFF0000"/>
      </left>
      <right style="medium">
        <color rgb="FFFF0000"/>
      </right>
      <top/>
      <bottom/>
      <diagonal/>
    </border>
    <border>
      <left style="thin">
        <color indexed="64"/>
      </left>
      <right/>
      <top/>
      <bottom style="medium">
        <color rgb="FFFF0000"/>
      </bottom>
      <diagonal/>
    </border>
    <border>
      <left style="thin">
        <color indexed="64"/>
      </left>
      <right style="hair">
        <color indexed="64"/>
      </right>
      <top style="medium">
        <color rgb="FFFF0000"/>
      </top>
      <bottom/>
      <diagonal/>
    </border>
    <border>
      <left style="medium">
        <color rgb="FFFF0000"/>
      </left>
      <right style="hair">
        <color indexed="64"/>
      </right>
      <top style="medium">
        <color rgb="FFFF0000"/>
      </top>
      <bottom/>
      <diagonal/>
    </border>
    <border>
      <left style="thin">
        <color indexed="64"/>
      </left>
      <right style="thin">
        <color indexed="64"/>
      </right>
      <top/>
      <bottom style="medium">
        <color rgb="FFFF0000"/>
      </bottom>
      <diagonal/>
    </border>
    <border>
      <left/>
      <right style="thin">
        <color indexed="64"/>
      </right>
      <top/>
      <bottom style="medium">
        <color rgb="FFFF0000"/>
      </bottom>
      <diagonal/>
    </border>
    <border>
      <left/>
      <right style="medium">
        <color rgb="FFFF0000"/>
      </right>
      <top/>
      <bottom style="hair">
        <color indexed="64"/>
      </bottom>
      <diagonal/>
    </border>
    <border>
      <left/>
      <right style="medium">
        <color rgb="FFFF0000"/>
      </right>
      <top style="medium">
        <color rgb="FFFF0000"/>
      </top>
      <bottom style="hair">
        <color indexed="64"/>
      </bottom>
      <diagonal/>
    </border>
    <border>
      <left/>
      <right style="medium">
        <color rgb="FFFF0000"/>
      </right>
      <top/>
      <bottom style="thin">
        <color theme="1"/>
      </bottom>
      <diagonal/>
    </border>
    <border>
      <left style="thick">
        <color rgb="FFFF0000"/>
      </left>
      <right style="medium">
        <color rgb="FFFF0000"/>
      </right>
      <top style="thick">
        <color rgb="FFFF0000"/>
      </top>
      <bottom/>
      <diagonal/>
    </border>
    <border>
      <left style="thick">
        <color rgb="FFFF0000"/>
      </left>
      <right style="medium">
        <color rgb="FFFF0000"/>
      </right>
      <top/>
      <bottom/>
      <diagonal/>
    </border>
    <border>
      <left style="medium">
        <color rgb="FFFF0000"/>
      </left>
      <right style="hair">
        <color indexed="64"/>
      </right>
      <top style="thin">
        <color indexed="64"/>
      </top>
      <bottom/>
      <diagonal/>
    </border>
    <border>
      <left style="medium">
        <color rgb="FFFF0000"/>
      </left>
      <right style="thin">
        <color indexed="64"/>
      </right>
      <top/>
      <bottom style="thin">
        <color indexed="64"/>
      </bottom>
      <diagonal/>
    </border>
    <border>
      <left/>
      <right style="hair">
        <color theme="1"/>
      </right>
      <top style="medium">
        <color rgb="FFFF0000"/>
      </top>
      <bottom/>
      <diagonal/>
    </border>
    <border>
      <left/>
      <right style="hair">
        <color theme="1"/>
      </right>
      <top style="thin">
        <color theme="0"/>
      </top>
      <bottom/>
      <diagonal/>
    </border>
    <border>
      <left/>
      <right style="hair">
        <color theme="1"/>
      </right>
      <top style="thin">
        <color theme="0"/>
      </top>
      <bottom style="medium">
        <color rgb="FFFF0000"/>
      </bottom>
      <diagonal/>
    </border>
    <border>
      <left/>
      <right style="hair">
        <color theme="1"/>
      </right>
      <top style="medium">
        <color rgb="FFFF0000"/>
      </top>
      <bottom style="thin">
        <color theme="0"/>
      </bottom>
      <diagonal/>
    </border>
    <border>
      <left/>
      <right style="hair">
        <color theme="1"/>
      </right>
      <top/>
      <bottom style="medium">
        <color rgb="FFFF0000"/>
      </bottom>
      <diagonal/>
    </border>
    <border>
      <left style="thin">
        <color indexed="64"/>
      </left>
      <right style="thin">
        <color theme="0"/>
      </right>
      <top/>
      <bottom/>
      <diagonal/>
    </border>
    <border>
      <left style="thin">
        <color indexed="64"/>
      </left>
      <right style="hair">
        <color indexed="64"/>
      </right>
      <top/>
      <bottom style="medium">
        <color rgb="FFFF0000"/>
      </bottom>
      <diagonal/>
    </border>
    <border>
      <left/>
      <right style="medium">
        <color rgb="FFFF0000"/>
      </right>
      <top style="thin">
        <color indexed="64"/>
      </top>
      <bottom/>
      <diagonal/>
    </border>
    <border>
      <left style="medium">
        <color rgb="FFFF0000"/>
      </left>
      <right style="medium">
        <color rgb="FFFF0000"/>
      </right>
      <top/>
      <bottom style="thin">
        <color auto="1"/>
      </bottom>
      <diagonal/>
    </border>
    <border>
      <left style="thin">
        <color rgb="FFFF0000"/>
      </left>
      <right/>
      <top/>
      <bottom style="medium">
        <color rgb="FFFF0000"/>
      </bottom>
      <diagonal/>
    </border>
    <border>
      <left/>
      <right/>
      <top style="thick">
        <color rgb="FFFF0000"/>
      </top>
      <bottom/>
      <diagonal/>
    </border>
    <border>
      <left style="thick">
        <color rgb="FFFF0000"/>
      </left>
      <right/>
      <top style="thick">
        <color rgb="FFFF0000"/>
      </top>
      <bottom/>
      <diagonal/>
    </border>
  </borders>
  <cellStyleXfs count="1">
    <xf numFmtId="0" fontId="0" fillId="0" borderId="0"/>
  </cellStyleXfs>
  <cellXfs count="795">
    <xf numFmtId="0" fontId="0" fillId="0" borderId="0" xfId="0"/>
    <xf numFmtId="0" fontId="5" fillId="0" borderId="0" xfId="0" applyFont="1"/>
    <xf numFmtId="0" fontId="0" fillId="0" borderId="1" xfId="0" applyBorder="1" applyAlignment="1">
      <alignment horizontal="center" vertical="center"/>
    </xf>
    <xf numFmtId="0" fontId="6" fillId="0" borderId="0" xfId="0" applyFont="1"/>
    <xf numFmtId="0" fontId="7" fillId="0" borderId="0" xfId="0" applyFont="1" applyBorder="1"/>
    <xf numFmtId="0" fontId="7" fillId="0" borderId="0" xfId="0" applyFont="1"/>
    <xf numFmtId="0" fontId="7" fillId="0" borderId="0" xfId="0" applyFont="1" applyAlignment="1">
      <alignment horizontal="right"/>
    </xf>
    <xf numFmtId="0" fontId="7" fillId="0" borderId="0" xfId="0" applyFont="1" applyAlignment="1">
      <alignment horizontal="left" vertical="center" indent="1"/>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right"/>
    </xf>
    <xf numFmtId="177" fontId="6"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0" borderId="0" xfId="0" applyNumberFormat="1" applyAlignment="1">
      <alignment horizontal="center" vertical="center"/>
    </xf>
    <xf numFmtId="0" fontId="5" fillId="0" borderId="0" xfId="0" applyFont="1" applyAlignment="1">
      <alignment horizontal="center" vertical="center"/>
    </xf>
    <xf numFmtId="0" fontId="7" fillId="0" borderId="0" xfId="0" applyFont="1" applyAlignment="1">
      <alignment shrinkToFit="1"/>
    </xf>
    <xf numFmtId="0" fontId="9" fillId="0" borderId="1" xfId="0" applyFont="1" applyBorder="1" applyAlignment="1">
      <alignment horizontal="center" vertical="center"/>
    </xf>
    <xf numFmtId="177"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0" fontId="0" fillId="0" borderId="0" xfId="0" applyFont="1"/>
    <xf numFmtId="0" fontId="6" fillId="0" borderId="0" xfId="0" applyFont="1" applyBorder="1" applyAlignment="1">
      <alignment vertical="center"/>
    </xf>
    <xf numFmtId="0" fontId="9" fillId="0" borderId="0" xfId="0" applyNumberFormat="1" applyFont="1" applyBorder="1" applyAlignment="1">
      <alignment horizontal="center" vertical="center"/>
    </xf>
    <xf numFmtId="0" fontId="6" fillId="0" borderId="0" xfId="0" applyFont="1" applyBorder="1"/>
    <xf numFmtId="177" fontId="0" fillId="0" borderId="0" xfId="0" applyNumberFormat="1" applyBorder="1" applyAlignment="1">
      <alignment horizontal="center" vertical="center"/>
    </xf>
    <xf numFmtId="0" fontId="6" fillId="0" borderId="0" xfId="0" applyFont="1" applyFill="1" applyBorder="1" applyAlignment="1">
      <alignment horizontal="center"/>
    </xf>
    <xf numFmtId="0" fontId="7" fillId="0" borderId="0" xfId="0" applyFont="1" applyAlignment="1">
      <alignment horizontal="left" vertical="center"/>
    </xf>
    <xf numFmtId="0" fontId="6" fillId="0" borderId="0" xfId="0" applyFont="1" applyAlignment="1">
      <alignment shrinkToFit="1"/>
    </xf>
    <xf numFmtId="0" fontId="6" fillId="0" borderId="0" xfId="0" applyFont="1" applyBorder="1" applyAlignment="1">
      <alignment horizontal="right"/>
    </xf>
    <xf numFmtId="0" fontId="6" fillId="0" borderId="0" xfId="0" applyFont="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left" vertical="top"/>
    </xf>
    <xf numFmtId="0" fontId="6" fillId="0" borderId="0" xfId="0" applyFont="1" applyBorder="1" applyAlignment="1">
      <alignment horizontal="right" vertical="top"/>
    </xf>
    <xf numFmtId="0" fontId="6" fillId="0" borderId="0" xfId="0" applyFont="1" applyBorder="1" applyAlignment="1">
      <alignment shrinkToFit="1"/>
    </xf>
    <xf numFmtId="0" fontId="6" fillId="0" borderId="0" xfId="0" applyFont="1" applyAlignment="1">
      <alignment vertical="center"/>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0" fillId="0" borderId="0" xfId="0" applyAlignment="1">
      <alignment vertical="center"/>
    </xf>
    <xf numFmtId="0" fontId="2" fillId="0" borderId="0" xfId="0" applyFont="1" applyAlignment="1">
      <alignment vertical="center"/>
    </xf>
    <xf numFmtId="0" fontId="0" fillId="0" borderId="0" xfId="0" applyFont="1" applyBorder="1" applyAlignment="1">
      <alignment horizontal="center" vertical="center"/>
    </xf>
    <xf numFmtId="0" fontId="6" fillId="0" borderId="2" xfId="0" applyFont="1" applyBorder="1" applyAlignment="1">
      <alignment horizontal="center" vertical="center"/>
    </xf>
    <xf numFmtId="0" fontId="0" fillId="0" borderId="0" xfId="0" applyBorder="1" applyAlignment="1">
      <alignment horizontal="center" vertical="center"/>
    </xf>
    <xf numFmtId="0" fontId="5" fillId="0" borderId="1" xfId="0" applyFont="1" applyBorder="1" applyAlignment="1">
      <alignment horizontal="distributed" vertical="center"/>
    </xf>
    <xf numFmtId="0" fontId="5" fillId="0" borderId="0" xfId="0" applyFont="1" applyBorder="1" applyAlignment="1">
      <alignment horizontal="distributed" vertical="center"/>
    </xf>
    <xf numFmtId="0" fontId="0" fillId="0" borderId="1"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vertical="center"/>
    </xf>
    <xf numFmtId="0" fontId="10" fillId="0" borderId="0" xfId="0" applyFont="1" applyAlignment="1">
      <alignment horizontal="center" vertical="center"/>
    </xf>
    <xf numFmtId="0" fontId="0" fillId="0" borderId="0" xfId="0" applyFill="1"/>
    <xf numFmtId="0" fontId="1" fillId="0" borderId="0" xfId="0" applyFont="1" applyAlignment="1">
      <alignment horizontal="center" vertical="center"/>
    </xf>
    <xf numFmtId="0" fontId="9" fillId="2" borderId="1" xfId="0"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1" xfId="0" applyNumberFormat="1" applyFont="1" applyBorder="1" applyAlignment="1">
      <alignment horizontal="center" vertical="center"/>
    </xf>
    <xf numFmtId="177" fontId="1"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0" xfId="0" applyFont="1" applyAlignment="1"/>
    <xf numFmtId="0" fontId="0" fillId="0" borderId="1" xfId="0" applyFont="1" applyFill="1" applyBorder="1" applyAlignment="1">
      <alignment horizontal="center" vertical="center"/>
    </xf>
    <xf numFmtId="176" fontId="1" fillId="0" borderId="0" xfId="0" applyNumberFormat="1" applyFont="1" applyBorder="1" applyAlignment="1">
      <alignment horizontal="center" vertical="center"/>
    </xf>
    <xf numFmtId="0" fontId="12" fillId="0" borderId="0" xfId="0" applyFont="1" applyBorder="1" applyAlignment="1">
      <alignment horizontal="center" vertical="center"/>
    </xf>
    <xf numFmtId="177" fontId="1" fillId="0" borderId="0" xfId="0" applyNumberFormat="1" applyFont="1" applyAlignment="1">
      <alignment horizontal="center" vertical="center"/>
    </xf>
    <xf numFmtId="0" fontId="0" fillId="0" borderId="0" xfId="0" applyFill="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horizontal="center" vertical="center" shrinkToFit="1"/>
    </xf>
    <xf numFmtId="0" fontId="4" fillId="0" borderId="0" xfId="0" applyFont="1" applyBorder="1" applyAlignment="1">
      <alignment horizontal="center" vertical="center"/>
    </xf>
    <xf numFmtId="0" fontId="13" fillId="0" borderId="0" xfId="0" applyFont="1" applyBorder="1" applyAlignment="1">
      <alignment vertical="center"/>
    </xf>
    <xf numFmtId="0" fontId="3" fillId="0" borderId="0" xfId="0" applyFont="1" applyBorder="1" applyAlignment="1">
      <alignment horizontal="right"/>
    </xf>
    <xf numFmtId="0" fontId="6" fillId="0" borderId="0" xfId="0" applyFont="1" applyBorder="1" applyAlignment="1">
      <alignment vertical="center" shrinkToFit="1"/>
    </xf>
    <xf numFmtId="0" fontId="6" fillId="0" borderId="0" xfId="0" applyFont="1" applyBorder="1" applyAlignment="1"/>
    <xf numFmtId="0" fontId="7" fillId="0" borderId="0" xfId="0" applyFont="1" applyFill="1" applyBorder="1"/>
    <xf numFmtId="0" fontId="6" fillId="0" borderId="0" xfId="0" applyFont="1" applyFill="1" applyBorder="1" applyAlignment="1">
      <alignment horizontal="right"/>
    </xf>
    <xf numFmtId="0" fontId="6" fillId="0" borderId="0" xfId="0" applyFont="1" applyFill="1" applyBorder="1" applyAlignment="1"/>
    <xf numFmtId="0" fontId="7" fillId="0" borderId="0" xfId="0" applyFont="1" applyBorder="1" applyAlignment="1">
      <alignment shrinkToFit="1"/>
    </xf>
    <xf numFmtId="0" fontId="7" fillId="0" borderId="0" xfId="0" applyFont="1" applyFill="1" applyBorder="1" applyAlignment="1"/>
    <xf numFmtId="0" fontId="6" fillId="0" borderId="0" xfId="0" applyFont="1" applyFill="1" applyBorder="1"/>
    <xf numFmtId="0" fontId="7" fillId="0" borderId="0" xfId="0" applyFont="1" applyFill="1" applyBorder="1" applyAlignment="1">
      <alignment horizontal="right"/>
    </xf>
    <xf numFmtId="0" fontId="7" fillId="0" borderId="0" xfId="0" applyFont="1" applyFill="1" applyBorder="1" applyAlignment="1">
      <alignment shrinkToFit="1"/>
    </xf>
    <xf numFmtId="0" fontId="13" fillId="0" borderId="0" xfId="0" applyFont="1" applyBorder="1" applyAlignment="1"/>
    <xf numFmtId="0" fontId="5" fillId="0" borderId="1" xfId="0" applyFont="1" applyBorder="1" applyAlignment="1">
      <alignment horizontal="center" vertical="center"/>
    </xf>
    <xf numFmtId="0" fontId="7" fillId="0" borderId="0" xfId="0" quotePrefix="1" applyFont="1" applyBorder="1"/>
    <xf numFmtId="0" fontId="11" fillId="0" borderId="0" xfId="0" applyFont="1" applyBorder="1" applyAlignment="1">
      <alignment horizontal="distributed" vertical="center"/>
    </xf>
    <xf numFmtId="0" fontId="0" fillId="0" borderId="0" xfId="0" applyFill="1" applyAlignment="1">
      <alignment horizontal="left"/>
    </xf>
    <xf numFmtId="0" fontId="6" fillId="0" borderId="0" xfId="0" applyFont="1" applyFill="1"/>
    <xf numFmtId="179" fontId="1" fillId="0" borderId="0" xfId="0"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right" vertical="center"/>
    </xf>
    <xf numFmtId="0" fontId="0" fillId="0" borderId="0" xfId="0" applyFont="1" applyAlignment="1">
      <alignment vertical="center"/>
    </xf>
    <xf numFmtId="0" fontId="11" fillId="0" borderId="0" xfId="0" applyFont="1" applyBorder="1" applyAlignment="1">
      <alignment horizontal="center" vertical="center"/>
    </xf>
    <xf numFmtId="0" fontId="0" fillId="0" borderId="0" xfId="0" applyAlignment="1">
      <alignment horizontal="center" vertical="center"/>
    </xf>
    <xf numFmtId="0" fontId="7" fillId="0" borderId="12" xfId="0" applyFont="1" applyBorder="1"/>
    <xf numFmtId="0" fontId="0" fillId="0" borderId="2" xfId="0" applyFont="1" applyBorder="1" applyAlignment="1">
      <alignment horizontal="center"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center" vertical="center"/>
    </xf>
    <xf numFmtId="0" fontId="0" fillId="0" borderId="1" xfId="0" applyFont="1" applyFill="1" applyBorder="1" applyAlignment="1">
      <alignment horizontal="distributed" vertical="center"/>
    </xf>
    <xf numFmtId="0" fontId="0" fillId="0" borderId="0" xfId="0" applyFont="1" applyAlignment="1">
      <alignment vertical="center"/>
    </xf>
    <xf numFmtId="0" fontId="0" fillId="0" borderId="0" xfId="0" applyAlignment="1">
      <alignment horizontal="center" vertical="center"/>
    </xf>
    <xf numFmtId="0" fontId="0" fillId="0" borderId="0" xfId="0" applyFont="1" applyFill="1" applyBorder="1" applyAlignment="1">
      <alignment horizontal="left" vertical="center"/>
    </xf>
    <xf numFmtId="0" fontId="0" fillId="0" borderId="0" xfId="0" applyFont="1" applyBorder="1"/>
    <xf numFmtId="0" fontId="1" fillId="0" borderId="1"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Border="1" applyAlignment="1">
      <alignment vertical="center"/>
    </xf>
    <xf numFmtId="0" fontId="2" fillId="0" borderId="3" xfId="0" applyFont="1" applyBorder="1" applyAlignment="1">
      <alignment horizontal="distributed"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0" fillId="0" borderId="0" xfId="0" applyFont="1" applyAlignment="1">
      <alignment vertical="center"/>
    </xf>
    <xf numFmtId="0" fontId="10" fillId="0" borderId="3" xfId="0" applyFont="1" applyBorder="1" applyAlignment="1">
      <alignment horizontal="distributed"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9" fillId="0" borderId="0" xfId="0" applyFont="1" applyAlignment="1">
      <alignment vertical="center"/>
    </xf>
    <xf numFmtId="0" fontId="9" fillId="0" borderId="0" xfId="0" applyFont="1" applyAlignment="1">
      <alignment horizontal="right" vertical="center"/>
    </xf>
    <xf numFmtId="0" fontId="10" fillId="0" borderId="0" xfId="0" applyFont="1" applyFill="1" applyBorder="1" applyAlignment="1">
      <alignment horizontal="distributed"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Fill="1" applyBorder="1" applyAlignment="1">
      <alignment horizontal="distributed" vertical="center"/>
    </xf>
    <xf numFmtId="0" fontId="10" fillId="0" borderId="22" xfId="0" applyFont="1" applyBorder="1" applyAlignment="1">
      <alignment horizontal="center" vertical="center"/>
    </xf>
    <xf numFmtId="0" fontId="10" fillId="0" borderId="2" xfId="0" applyFont="1" applyFill="1" applyBorder="1" applyAlignment="1">
      <alignment horizontal="center" vertical="center"/>
    </xf>
    <xf numFmtId="0" fontId="6" fillId="0" borderId="23" xfId="0" applyFont="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0" xfId="0" applyFont="1" applyBorder="1" applyAlignment="1">
      <alignment horizontal="distributed"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6" xfId="0" applyFont="1" applyBorder="1" applyAlignment="1">
      <alignment horizontal="center" vertical="center"/>
    </xf>
    <xf numFmtId="0" fontId="0" fillId="0" borderId="4" xfId="0" applyFont="1" applyFill="1" applyBorder="1" applyAlignment="1">
      <alignment horizontal="left" vertical="center"/>
    </xf>
    <xf numFmtId="0" fontId="0" fillId="0" borderId="5" xfId="0" applyBorder="1" applyAlignment="1">
      <alignment vertical="center"/>
    </xf>
    <xf numFmtId="0" fontId="0" fillId="0" borderId="11" xfId="0" applyFont="1" applyFill="1" applyBorder="1" applyAlignment="1">
      <alignment horizontal="center" vertical="center"/>
    </xf>
    <xf numFmtId="0" fontId="0" fillId="0" borderId="6" xfId="0" applyFont="1" applyFill="1" applyBorder="1" applyAlignment="1">
      <alignment horizontal="left" vertical="center"/>
    </xf>
    <xf numFmtId="0" fontId="0" fillId="0" borderId="9" xfId="0" applyFont="1" applyFill="1" applyBorder="1" applyAlignment="1">
      <alignment horizontal="center" vertical="center"/>
    </xf>
    <xf numFmtId="0" fontId="0" fillId="0" borderId="6" xfId="0" applyFont="1" applyFill="1" applyBorder="1" applyAlignment="1">
      <alignment vertical="center"/>
    </xf>
    <xf numFmtId="0" fontId="0" fillId="0" borderId="10" xfId="0" applyFont="1" applyFill="1" applyBorder="1" applyAlignment="1">
      <alignment horizontal="left" vertical="center"/>
    </xf>
    <xf numFmtId="0" fontId="0" fillId="0" borderId="12" xfId="0" applyBorder="1" applyAlignment="1">
      <alignment vertical="center"/>
    </xf>
    <xf numFmtId="0" fontId="0" fillId="0" borderId="8"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distributed" vertical="center"/>
    </xf>
    <xf numFmtId="0" fontId="14" fillId="0" borderId="0" xfId="0" applyFont="1" applyFill="1" applyBorder="1" applyAlignment="1">
      <alignment horizontal="center" vertical="center"/>
    </xf>
    <xf numFmtId="0" fontId="14" fillId="0" borderId="0"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2" fontId="1" fillId="0" borderId="0" xfId="0" applyNumberFormat="1" applyFont="1" applyBorder="1" applyAlignment="1">
      <alignment horizontal="center" vertical="center"/>
    </xf>
    <xf numFmtId="0" fontId="17" fillId="0" borderId="0" xfId="0" applyNumberFormat="1" applyFont="1" applyFill="1" applyBorder="1" applyAlignment="1">
      <alignment horizontal="center" vertical="center"/>
    </xf>
    <xf numFmtId="177" fontId="17" fillId="0" borderId="0" xfId="0" applyNumberFormat="1" applyFont="1" applyFill="1" applyBorder="1" applyAlignment="1">
      <alignment horizontal="center" vertical="center"/>
    </xf>
    <xf numFmtId="0" fontId="14" fillId="0" borderId="0" xfId="0" applyFont="1" applyBorder="1" applyAlignment="1">
      <alignment horizontal="center" vertical="center"/>
    </xf>
    <xf numFmtId="0" fontId="17" fillId="0" borderId="0" xfId="0" applyNumberFormat="1" applyFont="1" applyBorder="1" applyAlignment="1">
      <alignment horizontal="center" vertical="center"/>
    </xf>
    <xf numFmtId="0" fontId="14" fillId="0" borderId="0" xfId="0" applyNumberFormat="1" applyFont="1" applyBorder="1" applyAlignment="1">
      <alignment horizontal="center" vertical="center"/>
    </xf>
    <xf numFmtId="177" fontId="17"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6" fillId="0" borderId="1" xfId="0" applyFont="1" applyBorder="1" applyAlignment="1">
      <alignment horizontal="center" vertical="center" wrapText="1"/>
    </xf>
    <xf numFmtId="0" fontId="10" fillId="0" borderId="4" xfId="0" applyFont="1" applyBorder="1" applyAlignment="1">
      <alignment horizontal="distributed"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0" fillId="0" borderId="3" xfId="0" applyFont="1" applyBorder="1" applyAlignment="1">
      <alignment horizontal="distributed"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left" vertical="center"/>
    </xf>
    <xf numFmtId="178" fontId="5" fillId="0" borderId="1" xfId="0" applyNumberFormat="1" applyFont="1" applyBorder="1" applyAlignment="1">
      <alignment horizontal="left" vertical="center"/>
    </xf>
    <xf numFmtId="0" fontId="5" fillId="0" borderId="1" xfId="0" applyFont="1" applyFill="1" applyBorder="1" applyAlignment="1">
      <alignment horizontal="distributed"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horizontal="right" shrinkToFit="1"/>
    </xf>
    <xf numFmtId="0" fontId="5" fillId="0" borderId="0" xfId="0" applyFont="1" applyBorder="1" applyAlignment="1">
      <alignment horizontal="left" vertical="top" shrinkToFit="1"/>
    </xf>
    <xf numFmtId="0" fontId="5" fillId="0" borderId="0" xfId="0" applyFont="1" applyBorder="1" applyAlignment="1">
      <alignment horizontal="right" vertical="top" shrinkToFit="1"/>
    </xf>
    <xf numFmtId="0" fontId="7" fillId="0" borderId="8" xfId="0" applyFont="1" applyBorder="1"/>
    <xf numFmtId="0" fontId="1" fillId="0" borderId="1" xfId="0" applyFont="1" applyFill="1" applyBorder="1" applyAlignment="1">
      <alignment horizontal="center" vertical="center"/>
    </xf>
    <xf numFmtId="177" fontId="0" fillId="0" borderId="1" xfId="0" applyNumberFormat="1"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0" xfId="0" applyNumberFormat="1" applyFont="1" applyAlignment="1">
      <alignment horizontal="center" vertical="center"/>
    </xf>
    <xf numFmtId="176" fontId="0" fillId="0" borderId="1" xfId="0" applyNumberFormat="1"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xf>
    <xf numFmtId="0" fontId="6" fillId="0" borderId="0" xfId="0" applyFont="1" applyBorder="1" applyAlignment="1">
      <alignment horizontal="center"/>
    </xf>
    <xf numFmtId="0" fontId="7" fillId="0" borderId="0" xfId="0" applyFont="1" applyBorder="1" applyAlignment="1">
      <alignment horizontal="center"/>
    </xf>
    <xf numFmtId="0" fontId="0" fillId="0" borderId="1" xfId="0" applyBorder="1"/>
    <xf numFmtId="0" fontId="0" fillId="0" borderId="1" xfId="0" applyBorder="1" applyAlignment="1">
      <alignment horizontal="left" vertical="top"/>
    </xf>
    <xf numFmtId="0" fontId="9" fillId="2" borderId="1" xfId="0" applyNumberFormat="1" applyFont="1" applyFill="1" applyBorder="1" applyAlignment="1">
      <alignment horizontal="left" vertical="top"/>
    </xf>
    <xf numFmtId="0" fontId="14" fillId="0" borderId="1" xfId="0" applyFont="1" applyBorder="1" applyAlignment="1">
      <alignment horizontal="center" vertical="center"/>
    </xf>
    <xf numFmtId="0" fontId="16" fillId="0" borderId="1" xfId="0" applyNumberFormat="1" applyFont="1" applyBorder="1" applyAlignment="1">
      <alignment horizontal="center" vertical="center"/>
    </xf>
    <xf numFmtId="0" fontId="15" fillId="0" borderId="0" xfId="0" applyFont="1" applyBorder="1" applyAlignment="1">
      <alignment horizontal="center" vertical="center"/>
    </xf>
    <xf numFmtId="0" fontId="18" fillId="0" borderId="0" xfId="0" applyFont="1" applyAlignment="1">
      <alignment horizontal="center" vertical="center"/>
    </xf>
    <xf numFmtId="0" fontId="15" fillId="0" borderId="1" xfId="0" applyFont="1" applyBorder="1" applyAlignment="1">
      <alignment horizontal="center" vertical="center"/>
    </xf>
    <xf numFmtId="0" fontId="17" fillId="0" borderId="0" xfId="0" applyFont="1" applyBorder="1" applyAlignment="1">
      <alignment horizontal="center" vertical="center"/>
    </xf>
    <xf numFmtId="0" fontId="0" fillId="0" borderId="0" xfId="0" applyFont="1" applyBorder="1" applyAlignment="1">
      <alignment horizontal="center"/>
    </xf>
    <xf numFmtId="0" fontId="0" fillId="0" borderId="4" xfId="0" applyFont="1" applyFill="1" applyBorder="1"/>
    <xf numFmtId="0" fontId="0" fillId="0" borderId="5" xfId="0" applyFont="1" applyFill="1" applyBorder="1"/>
    <xf numFmtId="0" fontId="0" fillId="0" borderId="11" xfId="0" applyFont="1" applyFill="1" applyBorder="1"/>
    <xf numFmtId="0" fontId="0" fillId="0" borderId="0" xfId="0" applyFont="1" applyFill="1" applyBorder="1"/>
    <xf numFmtId="0" fontId="0" fillId="0" borderId="5" xfId="0" applyFont="1" applyBorder="1"/>
    <xf numFmtId="0" fontId="0" fillId="0" borderId="11" xfId="0" applyFont="1" applyBorder="1"/>
    <xf numFmtId="0" fontId="0" fillId="0" borderId="6" xfId="0" applyFont="1" applyFill="1" applyBorder="1"/>
    <xf numFmtId="0" fontId="0" fillId="0" borderId="9" xfId="0" applyFont="1" applyFill="1" applyBorder="1"/>
    <xf numFmtId="0" fontId="0" fillId="0" borderId="9" xfId="0" applyFont="1" applyBorder="1"/>
    <xf numFmtId="0" fontId="0" fillId="0" borderId="6" xfId="0" applyFont="1" applyBorder="1"/>
    <xf numFmtId="0" fontId="0" fillId="0" borderId="9" xfId="0" applyFont="1" applyBorder="1" applyAlignment="1">
      <alignment horizontal="center"/>
    </xf>
    <xf numFmtId="0" fontId="0" fillId="0" borderId="10" xfId="0" applyFont="1" applyBorder="1"/>
    <xf numFmtId="0" fontId="0" fillId="0" borderId="12" xfId="0" applyFont="1" applyBorder="1"/>
    <xf numFmtId="0" fontId="0" fillId="0" borderId="12" xfId="0" applyFont="1" applyBorder="1" applyAlignment="1">
      <alignment horizontal="center"/>
    </xf>
    <xf numFmtId="0" fontId="0" fillId="0" borderId="8" xfId="0" applyFont="1" applyBorder="1" applyAlignment="1">
      <alignment horizontal="center"/>
    </xf>
    <xf numFmtId="0" fontId="0" fillId="0" borderId="8" xfId="0" applyFont="1" applyBorder="1"/>
    <xf numFmtId="0" fontId="0" fillId="0" borderId="4" xfId="0" applyFont="1" applyBorder="1"/>
    <xf numFmtId="0" fontId="0" fillId="0" borderId="0" xfId="0" applyFont="1" applyFill="1" applyBorder="1" applyAlignment="1"/>
    <xf numFmtId="0" fontId="20" fillId="0" borderId="0" xfId="0" applyFont="1"/>
    <xf numFmtId="0" fontId="19" fillId="0" borderId="0" xfId="0" applyFont="1" applyFill="1" applyBorder="1" applyAlignment="1">
      <alignment horizontal="center" vertical="center" shrinkToFit="1"/>
    </xf>
    <xf numFmtId="0" fontId="5" fillId="0" borderId="0" xfId="0" applyFont="1" applyBorder="1" applyAlignment="1">
      <alignment horizontal="left" vertical="center" shrinkToFit="1"/>
    </xf>
    <xf numFmtId="0" fontId="15" fillId="0" borderId="27" xfId="0" applyFont="1" applyBorder="1" applyAlignment="1">
      <alignment horizontal="left" shrinkToFit="1"/>
    </xf>
    <xf numFmtId="0" fontId="15" fillId="0" borderId="0" xfId="0" applyFont="1" applyBorder="1" applyAlignment="1">
      <alignment horizontal="left"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shrinkToFit="1"/>
    </xf>
    <xf numFmtId="0" fontId="15"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9" xfId="0" applyFont="1" applyFill="1" applyBorder="1" applyAlignment="1">
      <alignment horizontal="right" vertical="center" shrinkToFit="1"/>
    </xf>
    <xf numFmtId="0" fontId="5" fillId="0" borderId="30" xfId="0" applyFont="1" applyFill="1" applyBorder="1" applyAlignment="1">
      <alignment horizontal="right" vertical="center" shrinkToFit="1"/>
    </xf>
    <xf numFmtId="0" fontId="5" fillId="0" borderId="31" xfId="0" applyFont="1" applyFill="1" applyBorder="1" applyAlignment="1">
      <alignment horizontal="center" vertical="center" shrinkToFit="1"/>
    </xf>
    <xf numFmtId="0" fontId="5" fillId="0" borderId="32" xfId="0" applyFont="1" applyFill="1" applyBorder="1" applyAlignment="1">
      <alignment horizontal="right" vertical="center" shrinkToFit="1"/>
    </xf>
    <xf numFmtId="0" fontId="15" fillId="0" borderId="33" xfId="0" applyFont="1" applyBorder="1" applyAlignment="1">
      <alignment horizontal="right" vertical="top" shrinkToFit="1"/>
    </xf>
    <xf numFmtId="0" fontId="15" fillId="0" borderId="33" xfId="0" applyFont="1" applyBorder="1" applyAlignment="1">
      <alignment horizontal="left" shrinkToFit="1"/>
    </xf>
    <xf numFmtId="0" fontId="5" fillId="0" borderId="34" xfId="0" applyFont="1" applyFill="1" applyBorder="1" applyAlignment="1">
      <alignment horizontal="right" vertical="center" shrinkToFit="1"/>
    </xf>
    <xf numFmtId="0" fontId="5" fillId="0" borderId="35" xfId="0" applyFont="1" applyFill="1" applyBorder="1" applyAlignment="1">
      <alignment horizontal="right" vertical="center" shrinkToFit="1"/>
    </xf>
    <xf numFmtId="0" fontId="15" fillId="0" borderId="33" xfId="0" applyFont="1" applyBorder="1" applyAlignment="1">
      <alignment horizontal="left" vertical="center" shrinkToFit="1"/>
    </xf>
    <xf numFmtId="0" fontId="5" fillId="0" borderId="36" xfId="0" applyFont="1" applyFill="1" applyBorder="1" applyAlignment="1">
      <alignment horizontal="center" vertical="center" shrinkToFit="1"/>
    </xf>
    <xf numFmtId="0" fontId="5" fillId="0" borderId="33" xfId="0" applyFont="1" applyFill="1" applyBorder="1" applyAlignment="1">
      <alignment horizontal="right" vertical="center" shrinkToFit="1"/>
    </xf>
    <xf numFmtId="0" fontId="5" fillId="0" borderId="37" xfId="0" applyFont="1" applyFill="1" applyBorder="1" applyAlignment="1">
      <alignment horizontal="right" vertical="center" shrinkToFit="1"/>
    </xf>
    <xf numFmtId="0" fontId="5" fillId="0" borderId="38" xfId="0" applyFont="1" applyFill="1" applyBorder="1" applyAlignment="1">
      <alignment horizontal="right" vertical="center" shrinkToFit="1"/>
    </xf>
    <xf numFmtId="0" fontId="5" fillId="0" borderId="36" xfId="0" applyFont="1" applyBorder="1" applyAlignment="1">
      <alignment horizontal="left" vertical="center" shrinkToFit="1"/>
    </xf>
    <xf numFmtId="0" fontId="5" fillId="0" borderId="33" xfId="0" applyFont="1" applyBorder="1" applyAlignment="1">
      <alignment horizontal="center" vertical="center" shrinkToFit="1"/>
    </xf>
    <xf numFmtId="0" fontId="5" fillId="0" borderId="33" xfId="0" applyFont="1" applyBorder="1" applyAlignment="1">
      <alignment horizontal="right" vertical="center" shrinkToFit="1"/>
    </xf>
    <xf numFmtId="0" fontId="5" fillId="0" borderId="33"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0" xfId="0" applyFont="1" applyFill="1" applyBorder="1" applyAlignment="1">
      <alignment horizontal="left" vertical="center" shrinkToFit="1"/>
    </xf>
    <xf numFmtId="0" fontId="5" fillId="0" borderId="36" xfId="0" applyFont="1" applyBorder="1" applyAlignment="1">
      <alignment horizontal="right" shrinkToFit="1"/>
    </xf>
    <xf numFmtId="0" fontId="5" fillId="0" borderId="31" xfId="0" applyFont="1" applyFill="1" applyBorder="1" applyAlignment="1">
      <alignment horizontal="left" vertical="center" shrinkToFit="1"/>
    </xf>
    <xf numFmtId="0" fontId="5" fillId="0" borderId="33" xfId="0" applyFont="1" applyBorder="1" applyAlignment="1">
      <alignment horizontal="right" vertical="top" shrinkToFit="1"/>
    </xf>
    <xf numFmtId="0" fontId="15" fillId="0" borderId="0" xfId="0" applyFont="1" applyBorder="1" applyAlignment="1">
      <alignment horizontal="right" shrinkToFit="1"/>
    </xf>
    <xf numFmtId="0" fontId="5" fillId="0" borderId="34" xfId="0" applyFont="1" applyBorder="1" applyAlignment="1">
      <alignment horizontal="left" shrinkToFit="1"/>
    </xf>
    <xf numFmtId="0" fontId="5" fillId="0" borderId="34" xfId="0" applyFont="1" applyBorder="1" applyAlignment="1">
      <alignment horizontal="right" shrinkToFit="1"/>
    </xf>
    <xf numFmtId="0" fontId="5" fillId="0" borderId="33" xfId="0" applyFont="1" applyBorder="1" applyAlignment="1">
      <alignment horizontal="left" vertical="top" shrinkToFit="1"/>
    </xf>
    <xf numFmtId="0" fontId="15" fillId="0" borderId="33" xfId="0" applyFont="1" applyBorder="1" applyAlignment="1">
      <alignment horizontal="left" vertical="top" shrinkToFit="1"/>
    </xf>
    <xf numFmtId="0" fontId="15" fillId="0" borderId="0" xfId="0" applyFont="1" applyBorder="1" applyAlignment="1">
      <alignment horizontal="left" vertical="top" shrinkToFit="1"/>
    </xf>
    <xf numFmtId="0" fontId="5" fillId="0" borderId="38" xfId="0" applyFont="1" applyBorder="1" applyAlignment="1">
      <alignment horizontal="left" shrinkToFit="1"/>
    </xf>
    <xf numFmtId="0" fontId="15" fillId="0" borderId="31" xfId="0" applyFont="1" applyBorder="1" applyAlignment="1">
      <alignment horizontal="left" vertical="center" shrinkToFit="1"/>
    </xf>
    <xf numFmtId="0" fontId="15" fillId="0" borderId="34" xfId="0" applyFont="1" applyBorder="1" applyAlignment="1">
      <alignment horizontal="right" vertical="center" shrinkToFit="1"/>
    </xf>
    <xf numFmtId="0" fontId="15" fillId="0" borderId="39" xfId="0" applyFont="1" applyBorder="1" applyAlignment="1">
      <alignment horizontal="left" vertical="top" shrinkToFit="1"/>
    </xf>
    <xf numFmtId="0" fontId="15" fillId="0" borderId="40" xfId="0" applyFont="1" applyBorder="1" applyAlignment="1">
      <alignment horizontal="left" shrinkToFit="1"/>
    </xf>
    <xf numFmtId="0" fontId="19" fillId="0" borderId="28" xfId="0" applyFont="1" applyFill="1" applyBorder="1" applyAlignment="1">
      <alignment horizontal="center" vertical="center" shrinkToFit="1"/>
    </xf>
    <xf numFmtId="0" fontId="19" fillId="0" borderId="29" xfId="0" applyFont="1" applyFill="1" applyBorder="1" applyAlignment="1">
      <alignment horizontal="right" vertical="center" shrinkToFit="1"/>
    </xf>
    <xf numFmtId="0" fontId="19" fillId="0" borderId="30" xfId="0" applyFont="1" applyFill="1" applyBorder="1" applyAlignment="1">
      <alignment horizontal="right" vertical="center" shrinkToFit="1"/>
    </xf>
    <xf numFmtId="0" fontId="19" fillId="0" borderId="31" xfId="0" applyFont="1" applyFill="1" applyBorder="1" applyAlignment="1">
      <alignment horizontal="center" vertical="center" shrinkToFit="1"/>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2" borderId="0" xfId="0" applyNumberFormat="1" applyFont="1" applyFill="1" applyBorder="1" applyAlignment="1">
      <alignment horizontal="center" vertical="center"/>
    </xf>
    <xf numFmtId="177" fontId="0" fillId="0" borderId="0"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9" fillId="0" borderId="1" xfId="0" applyFont="1" applyBorder="1" applyAlignment="1">
      <alignment horizontal="center" vertical="center"/>
    </xf>
    <xf numFmtId="0" fontId="7" fillId="0" borderId="0" xfId="0" applyFont="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0" fillId="0" borderId="0" xfId="0" applyFont="1" applyBorder="1" applyAlignment="1">
      <alignment horizontal="distributed" vertical="center" shrinkToFit="1"/>
    </xf>
    <xf numFmtId="0" fontId="6" fillId="0" borderId="0" xfId="0" applyFont="1" applyFill="1" applyBorder="1" applyAlignment="1">
      <alignment horizontal="right" vertical="center"/>
    </xf>
    <xf numFmtId="0" fontId="0" fillId="0" borderId="0" xfId="0" applyFill="1" applyBorder="1" applyAlignment="1">
      <alignment horizontal="distributed" vertical="center"/>
    </xf>
    <xf numFmtId="177" fontId="4"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0" fillId="0" borderId="0" xfId="0" applyNumberFormat="1" applyFont="1" applyBorder="1" applyAlignment="1">
      <alignment horizontal="center" vertical="center"/>
    </xf>
    <xf numFmtId="177" fontId="0" fillId="0" borderId="1" xfId="0" applyNumberFormat="1" applyFont="1" applyFill="1" applyBorder="1" applyAlignment="1">
      <alignment horizontal="center" vertical="center"/>
    </xf>
    <xf numFmtId="0" fontId="7" fillId="0" borderId="0" xfId="0" applyFont="1" applyFill="1"/>
    <xf numFmtId="0" fontId="7" fillId="0" borderId="0" xfId="0" applyFont="1" applyFill="1" applyAlignment="1">
      <alignment horizontal="center"/>
    </xf>
    <xf numFmtId="0" fontId="7" fillId="0" borderId="0" xfId="0" applyFont="1" applyFill="1" applyAlignment="1">
      <alignment shrinkToFit="1"/>
    </xf>
    <xf numFmtId="0" fontId="4" fillId="0" borderId="0" xfId="0" applyFont="1" applyFill="1" applyBorder="1" applyAlignment="1">
      <alignment horizontal="center"/>
    </xf>
    <xf numFmtId="0" fontId="4" fillId="0" borderId="0" xfId="0" applyFont="1" applyFill="1" applyAlignment="1">
      <alignment horizontal="center" vertical="center"/>
    </xf>
    <xf numFmtId="0" fontId="4" fillId="0" borderId="0" xfId="0" applyFont="1" applyFill="1" applyAlignment="1">
      <alignment horizontal="right"/>
    </xf>
    <xf numFmtId="0" fontId="4" fillId="0" borderId="0" xfId="0" applyFont="1" applyFill="1"/>
    <xf numFmtId="0" fontId="4" fillId="0" borderId="0" xfId="0" applyFont="1" applyFill="1" applyAlignment="1">
      <alignment horizontal="left"/>
    </xf>
    <xf numFmtId="0" fontId="6" fillId="0" borderId="0" xfId="0" applyFont="1" applyFill="1" applyAlignment="1">
      <alignment horizontal="center" vertical="center"/>
    </xf>
    <xf numFmtId="0" fontId="7" fillId="0" borderId="0" xfId="0" applyFont="1" applyFill="1" applyAlignment="1">
      <alignment horizontal="right"/>
    </xf>
    <xf numFmtId="0" fontId="4" fillId="0" borderId="0"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left"/>
    </xf>
    <xf numFmtId="0" fontId="6" fillId="0" borderId="43" xfId="0" applyFont="1" applyFill="1" applyBorder="1" applyAlignment="1">
      <alignment horizontal="center" vertical="center"/>
    </xf>
    <xf numFmtId="0" fontId="6" fillId="0" borderId="43" xfId="0" applyFont="1" applyFill="1" applyBorder="1" applyAlignment="1">
      <alignment horizontal="distributed" vertical="center"/>
    </xf>
    <xf numFmtId="0" fontId="6" fillId="0" borderId="1" xfId="0" applyFont="1" applyFill="1" applyBorder="1" applyAlignment="1">
      <alignment horizontal="distributed" vertical="center"/>
    </xf>
    <xf numFmtId="0" fontId="4" fillId="0"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9" fillId="0" borderId="0" xfId="0" applyFont="1" applyFill="1" applyBorder="1" applyAlignment="1">
      <alignment horizontal="distributed" vertical="center" shrinkToFit="1"/>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7" xfId="0" applyFont="1" applyFill="1" applyBorder="1" applyAlignment="1">
      <alignment horizontal="distributed"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0" fillId="0" borderId="0" xfId="0" applyFill="1" applyBorder="1" applyAlignment="1"/>
    <xf numFmtId="0" fontId="6" fillId="0" borderId="0" xfId="0" applyFont="1" applyFill="1" applyAlignment="1"/>
    <xf numFmtId="0" fontId="6" fillId="0" borderId="0" xfId="0" applyFont="1" applyFill="1" applyAlignment="1">
      <alignment horizontal="center"/>
    </xf>
    <xf numFmtId="0" fontId="4" fillId="0" borderId="0" xfId="0" applyFont="1" applyFill="1" applyAlignment="1">
      <alignment horizontal="center" vertical="center" wrapText="1"/>
    </xf>
    <xf numFmtId="0" fontId="6" fillId="0" borderId="0" xfId="0" applyFont="1" applyFill="1" applyBorder="1" applyAlignment="1">
      <alignment shrinkToFit="1"/>
    </xf>
    <xf numFmtId="0" fontId="6" fillId="0" borderId="0" xfId="0" applyFont="1" applyFill="1" applyBorder="1" applyAlignment="1">
      <alignment horizontal="left"/>
    </xf>
    <xf numFmtId="0" fontId="6" fillId="0" borderId="0" xfId="0" applyFont="1" applyFill="1" applyBorder="1" applyAlignment="1">
      <alignment horizontal="center" vertical="center" shrinkToFit="1"/>
    </xf>
    <xf numFmtId="0" fontId="6" fillId="0" borderId="46" xfId="0" applyFont="1" applyFill="1" applyBorder="1" applyAlignment="1">
      <alignment horizontal="left"/>
    </xf>
    <xf numFmtId="0" fontId="7" fillId="0" borderId="0" xfId="0" applyFont="1" applyFill="1" applyBorder="1" applyAlignment="1">
      <alignment horizontal="center" vertical="center"/>
    </xf>
    <xf numFmtId="0" fontId="6" fillId="0" borderId="0" xfId="0" applyFont="1" applyFill="1" applyAlignment="1">
      <alignment horizontal="right" vertical="center" shrinkToFit="1"/>
    </xf>
    <xf numFmtId="0" fontId="6" fillId="0" borderId="12" xfId="0" applyFont="1" applyFill="1" applyBorder="1" applyAlignment="1">
      <alignment horizontal="right" vertical="center" shrinkToFit="1"/>
    </xf>
    <xf numFmtId="0" fontId="6" fillId="0" borderId="0" xfId="0" applyFont="1" applyFill="1" applyAlignment="1">
      <alignment horizontal="left" vertical="center" shrinkToFit="1"/>
    </xf>
    <xf numFmtId="0" fontId="6" fillId="0" borderId="49" xfId="0" applyFont="1" applyFill="1" applyBorder="1" applyAlignment="1">
      <alignment horizontal="right" vertical="center" shrinkToFit="1"/>
    </xf>
    <xf numFmtId="0" fontId="6" fillId="0" borderId="0" xfId="0" applyFont="1" applyFill="1" applyBorder="1" applyAlignment="1">
      <alignment horizontal="right" vertical="center" shrinkToFit="1"/>
    </xf>
    <xf numFmtId="0" fontId="6" fillId="0" borderId="12" xfId="0" applyFont="1" applyFill="1" applyBorder="1" applyAlignment="1">
      <alignment horizontal="left" vertical="center" shrinkToFit="1"/>
    </xf>
    <xf numFmtId="0" fontId="6" fillId="0" borderId="50" xfId="0"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6" fillId="0" borderId="9" xfId="0" applyFont="1" applyFill="1" applyBorder="1" applyAlignment="1">
      <alignment horizontal="right" vertical="center" shrinkToFit="1"/>
    </xf>
    <xf numFmtId="0" fontId="6" fillId="0" borderId="7"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1" fillId="0" borderId="0" xfId="0" applyFont="1" applyFill="1"/>
    <xf numFmtId="0" fontId="1"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Fill="1" applyBorder="1"/>
    <xf numFmtId="0" fontId="1" fillId="0" borderId="0" xfId="0" applyFont="1" applyFill="1" applyAlignment="1">
      <alignment horizontal="center" vertical="center"/>
    </xf>
    <xf numFmtId="0" fontId="6" fillId="0" borderId="0" xfId="0" applyFont="1" applyFill="1" applyAlignment="1">
      <alignment horizontal="center" shrinkToFit="1"/>
    </xf>
    <xf numFmtId="0" fontId="6" fillId="0" borderId="0" xfId="0" applyFont="1" applyFill="1" applyAlignment="1">
      <alignment horizontal="right"/>
    </xf>
    <xf numFmtId="0" fontId="6" fillId="0" borderId="0" xfId="0" applyFont="1" applyFill="1" applyAlignment="1">
      <alignment shrinkToFit="1"/>
    </xf>
    <xf numFmtId="0" fontId="5" fillId="0" borderId="0" xfId="0" applyFont="1" applyFill="1"/>
    <xf numFmtId="0" fontId="5" fillId="0" borderId="0" xfId="0" applyFont="1" applyFill="1" applyBorder="1"/>
    <xf numFmtId="0" fontId="5" fillId="0" borderId="0" xfId="0" applyFont="1" applyFill="1" applyAlignment="1">
      <alignment horizontal="center"/>
    </xf>
    <xf numFmtId="0" fontId="5" fillId="0" borderId="0" xfId="0" applyFont="1" applyFill="1" applyAlignment="1">
      <alignment horizontal="left"/>
    </xf>
    <xf numFmtId="0" fontId="5" fillId="0" borderId="0" xfId="0" applyFont="1" applyFill="1" applyAlignment="1">
      <alignment horizontal="center" vertical="center"/>
    </xf>
    <xf numFmtId="0" fontId="4" fillId="0" borderId="0" xfId="0" applyFont="1" applyFill="1" applyAlignment="1"/>
    <xf numFmtId="0" fontId="5" fillId="0" borderId="0" xfId="0" applyFont="1" applyFill="1" applyBorder="1" applyAlignment="1">
      <alignment horizontal="left"/>
    </xf>
    <xf numFmtId="0" fontId="5" fillId="0" borderId="0" xfId="0" applyFont="1" applyFill="1" applyBorder="1" applyAlignment="1">
      <alignment horizontal="center"/>
    </xf>
    <xf numFmtId="0" fontId="5" fillId="0" borderId="1" xfId="0" applyFont="1" applyFill="1" applyBorder="1" applyAlignment="1">
      <alignment vertical="center"/>
    </xf>
    <xf numFmtId="0" fontId="5" fillId="0" borderId="1" xfId="0" applyFont="1" applyFill="1" applyBorder="1"/>
    <xf numFmtId="0" fontId="5" fillId="0" borderId="1" xfId="0" applyFont="1" applyFill="1" applyBorder="1" applyAlignment="1"/>
    <xf numFmtId="0" fontId="5" fillId="0" borderId="0" xfId="0" applyFont="1" applyFill="1" applyBorder="1" applyAlignment="1" applyProtection="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pplyProtection="1">
      <alignment horizontal="left" vertical="center"/>
    </xf>
    <xf numFmtId="0" fontId="5" fillId="0" borderId="0" xfId="0" applyFont="1" applyFill="1" applyBorder="1" applyAlignment="1">
      <alignment horizontal="distributed"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lignment vertical="center"/>
    </xf>
    <xf numFmtId="0" fontId="5" fillId="0" borderId="0" xfId="0" applyFont="1" applyFill="1" applyBorder="1" applyAlignment="1">
      <alignment horizontal="center" vertical="center" wrapText="1" shrinkToFit="1"/>
    </xf>
    <xf numFmtId="0" fontId="4" fillId="0" borderId="0" xfId="0" applyFont="1" applyFill="1" applyBorder="1" applyAlignment="1" applyProtection="1">
      <alignment horizontal="left" vertical="center"/>
    </xf>
    <xf numFmtId="0" fontId="6" fillId="0" borderId="0" xfId="0" applyFont="1" applyFill="1" applyAlignment="1">
      <alignment vertical="center"/>
    </xf>
    <xf numFmtId="0" fontId="4" fillId="0" borderId="59" xfId="0" applyFont="1" applyFill="1" applyBorder="1" applyAlignment="1">
      <alignment horizontal="left" vertical="center"/>
    </xf>
    <xf numFmtId="0" fontId="6" fillId="0" borderId="0" xfId="0" applyFont="1" applyFill="1" applyBorder="1" applyAlignment="1" applyProtection="1">
      <alignment horizontal="center" vertical="center"/>
    </xf>
    <xf numFmtId="0" fontId="5" fillId="0" borderId="10" xfId="0" applyFont="1" applyFill="1" applyBorder="1" applyAlignment="1">
      <alignment horizontal="left" vertical="center"/>
    </xf>
    <xf numFmtId="0" fontId="5" fillId="0" borderId="12" xfId="0" applyFont="1" applyFill="1" applyBorder="1" applyAlignment="1">
      <alignment horizontal="right" vertical="center"/>
    </xf>
    <xf numFmtId="0" fontId="4" fillId="0" borderId="0"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5" fillId="0" borderId="0" xfId="0" applyFont="1" applyFill="1" applyBorder="1" applyAlignment="1">
      <alignment horizontal="right" vertical="center"/>
    </xf>
    <xf numFmtId="0" fontId="6" fillId="0" borderId="48" xfId="0" applyFont="1" applyFill="1" applyBorder="1" applyAlignment="1">
      <alignment horizontal="center" vertical="center"/>
    </xf>
    <xf numFmtId="0" fontId="6" fillId="0" borderId="48" xfId="0" applyFont="1" applyFill="1" applyBorder="1" applyAlignment="1">
      <alignment horizontal="center" vertical="center" shrinkToFit="1"/>
    </xf>
    <xf numFmtId="0" fontId="13" fillId="0" borderId="0" xfId="0" applyFont="1" applyFill="1" applyBorder="1" applyAlignment="1">
      <alignment horizontal="left" vertical="center"/>
    </xf>
    <xf numFmtId="0" fontId="13" fillId="0" borderId="0" xfId="0" applyFont="1" applyFill="1" applyBorder="1" applyAlignment="1">
      <alignment horizontal="left"/>
    </xf>
    <xf numFmtId="0" fontId="13" fillId="0" borderId="0" xfId="0" applyFont="1" applyFill="1"/>
    <xf numFmtId="0" fontId="13" fillId="0" borderId="0" xfId="0" applyFont="1" applyFill="1" applyAlignment="1">
      <alignment horizontal="right" vertical="center"/>
    </xf>
    <xf numFmtId="0" fontId="13" fillId="0" borderId="0" xfId="0"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5" fillId="0" borderId="12" xfId="0" applyFont="1" applyFill="1" applyBorder="1" applyAlignment="1">
      <alignment horizontal="left" vertical="center"/>
    </xf>
    <xf numFmtId="0" fontId="5" fillId="0" borderId="0" xfId="0" applyFont="1" applyFill="1" applyAlignment="1">
      <alignment horizontal="left" vertical="center"/>
    </xf>
    <xf numFmtId="0" fontId="0" fillId="0" borderId="0" xfId="0" applyFill="1" applyAlignment="1">
      <alignment horizontal="right" vertical="center" shrinkToFit="1"/>
    </xf>
    <xf numFmtId="0" fontId="5" fillId="0" borderId="0" xfId="0" applyFont="1" applyFill="1" applyAlignment="1">
      <alignment horizontal="right" vertical="center" shrinkToFit="1"/>
    </xf>
    <xf numFmtId="0" fontId="5" fillId="0" borderId="7" xfId="0" applyFont="1" applyFill="1" applyBorder="1" applyAlignment="1">
      <alignment horizontal="left" vertical="center"/>
    </xf>
    <xf numFmtId="0" fontId="5" fillId="0" borderId="6" xfId="0" applyFont="1" applyFill="1" applyBorder="1" applyAlignment="1">
      <alignment horizontal="left" vertical="center"/>
    </xf>
    <xf numFmtId="0" fontId="5" fillId="0" borderId="12"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5" fillId="0" borderId="11" xfId="0" applyFont="1" applyFill="1" applyBorder="1" applyAlignment="1">
      <alignment horizontal="left" vertical="center"/>
    </xf>
    <xf numFmtId="0" fontId="0" fillId="0" borderId="6" xfId="0" applyFill="1" applyBorder="1" applyAlignment="1">
      <alignment horizontal="left"/>
    </xf>
    <xf numFmtId="0" fontId="6" fillId="0" borderId="0" xfId="0" applyFont="1" applyFill="1" applyAlignment="1">
      <alignment horizontal="center" vertical="top"/>
    </xf>
    <xf numFmtId="0" fontId="6" fillId="0" borderId="0" xfId="0" applyFont="1" applyFill="1" applyBorder="1" applyAlignment="1">
      <alignment horizontal="center" vertical="top"/>
    </xf>
    <xf numFmtId="0" fontId="4" fillId="0" borderId="0" xfId="0" applyFont="1" applyFill="1" applyAlignment="1">
      <alignment horizontal="center"/>
    </xf>
    <xf numFmtId="0" fontId="9" fillId="0" borderId="0" xfId="0" applyFont="1" applyFill="1"/>
    <xf numFmtId="0" fontId="9" fillId="0" borderId="0" xfId="0" applyFont="1" applyFill="1" applyAlignment="1">
      <alignment horizontal="left"/>
    </xf>
    <xf numFmtId="0" fontId="9" fillId="0" borderId="0" xfId="0" applyFont="1" applyFill="1" applyBorder="1"/>
    <xf numFmtId="0" fontId="7" fillId="0" borderId="0" xfId="0" applyFont="1" applyFill="1" applyAlignment="1">
      <alignment horizontal="right" vertical="center"/>
    </xf>
    <xf numFmtId="0" fontId="7" fillId="0" borderId="0" xfId="0" applyFont="1" applyFill="1" applyAlignment="1">
      <alignment vertical="center"/>
    </xf>
    <xf numFmtId="0" fontId="7" fillId="0" borderId="0" xfId="0" applyFont="1" applyFill="1" applyAlignment="1">
      <alignment horizontal="left" vertical="center"/>
    </xf>
    <xf numFmtId="0" fontId="9" fillId="0" borderId="0" xfId="0" applyFont="1" applyFill="1" applyAlignment="1">
      <alignment horizontal="right"/>
    </xf>
    <xf numFmtId="0" fontId="7" fillId="0" borderId="0" xfId="0" applyFont="1" applyFill="1" applyBorder="1" applyAlignment="1">
      <alignment horizontal="left" vertical="center"/>
    </xf>
    <xf numFmtId="0" fontId="9" fillId="0" borderId="1" xfId="0" applyFont="1" applyFill="1" applyBorder="1" applyAlignment="1">
      <alignment horizontal="distributed" vertical="center"/>
    </xf>
    <xf numFmtId="0" fontId="0" fillId="0" borderId="1" xfId="0" applyFont="1" applyFill="1" applyBorder="1" applyAlignment="1">
      <alignment horizontal="distributed" vertical="distributed"/>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9" fillId="0" borderId="0" xfId="0" applyFont="1" applyFill="1" applyBorder="1" applyAlignment="1">
      <alignment horizontal="left"/>
    </xf>
    <xf numFmtId="0" fontId="9" fillId="0" borderId="0" xfId="0" applyFont="1" applyFill="1" applyAlignment="1">
      <alignment horizontal="center"/>
    </xf>
    <xf numFmtId="0" fontId="0" fillId="0" borderId="0" xfId="0" applyFill="1" applyAlignment="1"/>
    <xf numFmtId="0" fontId="7" fillId="0" borderId="0" xfId="0" applyFont="1" applyFill="1" applyAlignment="1"/>
    <xf numFmtId="0" fontId="9" fillId="0" borderId="0" xfId="0" applyFont="1" applyFill="1" applyBorder="1" applyAlignment="1">
      <alignment horizontal="center"/>
    </xf>
    <xf numFmtId="0" fontId="0" fillId="0" borderId="0" xfId="0" applyFill="1" applyBorder="1"/>
    <xf numFmtId="0" fontId="4" fillId="0" borderId="61" xfId="0" applyFont="1" applyFill="1" applyBorder="1" applyAlignment="1">
      <alignment horizontal="center" vertical="center"/>
    </xf>
    <xf numFmtId="0" fontId="5" fillId="0" borderId="0" xfId="0" applyFont="1" applyFill="1" applyAlignment="1">
      <alignment horizontal="right" vertical="center"/>
    </xf>
    <xf numFmtId="0" fontId="4" fillId="0" borderId="63" xfId="0" applyFont="1" applyFill="1" applyBorder="1" applyAlignment="1">
      <alignment horizontal="center" vertical="center"/>
    </xf>
    <xf numFmtId="0" fontId="4" fillId="0" borderId="64" xfId="0" applyFont="1" applyFill="1" applyBorder="1"/>
    <xf numFmtId="0" fontId="5" fillId="0" borderId="47" xfId="0" applyFont="1" applyFill="1" applyBorder="1" applyAlignment="1">
      <alignment horizontal="lef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top"/>
    </xf>
    <xf numFmtId="0" fontId="0" fillId="0" borderId="12" xfId="0" applyFill="1" applyBorder="1"/>
    <xf numFmtId="0" fontId="4" fillId="0" borderId="65" xfId="0" applyFont="1" applyFill="1" applyBorder="1" applyAlignment="1">
      <alignment horizontal="center" vertical="center"/>
    </xf>
    <xf numFmtId="0" fontId="5" fillId="0" borderId="8" xfId="0" applyFont="1" applyFill="1" applyBorder="1" applyAlignment="1">
      <alignment horizontal="left" vertical="center"/>
    </xf>
    <xf numFmtId="0" fontId="4" fillId="0" borderId="66" xfId="0" applyFont="1" applyFill="1" applyBorder="1" applyAlignment="1">
      <alignment horizontal="center" vertical="center"/>
    </xf>
    <xf numFmtId="0" fontId="5" fillId="0" borderId="9" xfId="0" applyFont="1" applyFill="1" applyBorder="1" applyAlignment="1">
      <alignment horizontal="right" vertical="center"/>
    </xf>
    <xf numFmtId="0" fontId="0" fillId="0" borderId="67" xfId="0" applyFill="1" applyBorder="1"/>
    <xf numFmtId="0" fontId="4" fillId="0" borderId="69" xfId="0" applyFont="1" applyFill="1" applyBorder="1" applyAlignment="1">
      <alignment horizontal="center" vertical="center"/>
    </xf>
    <xf numFmtId="0" fontId="4" fillId="0" borderId="70" xfId="0" applyFont="1" applyFill="1" applyBorder="1"/>
    <xf numFmtId="0" fontId="4" fillId="0" borderId="71" xfId="0" applyFont="1" applyFill="1" applyBorder="1" applyAlignment="1">
      <alignment horizontal="center" vertical="center"/>
    </xf>
    <xf numFmtId="0" fontId="4" fillId="0" borderId="72" xfId="0" applyFont="1" applyFill="1" applyBorder="1"/>
    <xf numFmtId="0" fontId="9" fillId="0" borderId="0" xfId="0" applyFont="1" applyFill="1" applyAlignment="1"/>
    <xf numFmtId="0" fontId="9" fillId="0" borderId="0" xfId="0" applyFont="1" applyFill="1" applyBorder="1" applyAlignment="1"/>
    <xf numFmtId="0" fontId="4" fillId="0" borderId="73" xfId="0" applyFont="1" applyFill="1" applyBorder="1" applyAlignment="1">
      <alignment horizontal="center" vertical="center"/>
    </xf>
    <xf numFmtId="0" fontId="0" fillId="0" borderId="64" xfId="0" applyFill="1" applyBorder="1"/>
    <xf numFmtId="0" fontId="9" fillId="0" borderId="0" xfId="0" applyFont="1" applyFill="1" applyBorder="1" applyAlignment="1">
      <alignment horizontal="left" wrapText="1"/>
    </xf>
    <xf numFmtId="0" fontId="7" fillId="0" borderId="0" xfId="0" applyFont="1" applyFill="1" applyAlignment="1">
      <alignment horizontal="center" vertical="center"/>
    </xf>
    <xf numFmtId="0" fontId="7" fillId="0" borderId="74" xfId="0" applyFont="1" applyFill="1" applyBorder="1"/>
    <xf numFmtId="0" fontId="6" fillId="0" borderId="60" xfId="0" applyFont="1" applyFill="1" applyBorder="1"/>
    <xf numFmtId="0" fontId="6" fillId="0" borderId="0" xfId="0" applyFont="1" applyFill="1" applyBorder="1" applyAlignment="1">
      <alignment horizontal="left" vertical="center"/>
    </xf>
    <xf numFmtId="0" fontId="6" fillId="0" borderId="74" xfId="0" applyFont="1" applyFill="1" applyBorder="1" applyAlignment="1">
      <alignment horizontal="right"/>
    </xf>
    <xf numFmtId="0" fontId="13" fillId="0" borderId="0" xfId="0" applyFont="1" applyFill="1" applyAlignment="1">
      <alignment horizontal="left" vertical="center"/>
    </xf>
    <xf numFmtId="0" fontId="7" fillId="0" borderId="75" xfId="0" applyFont="1" applyFill="1" applyBorder="1" applyAlignment="1"/>
    <xf numFmtId="0" fontId="15" fillId="0" borderId="77" xfId="0" applyFont="1" applyBorder="1" applyAlignment="1">
      <alignment horizontal="right" shrinkToFit="1"/>
    </xf>
    <xf numFmtId="0" fontId="5" fillId="0" borderId="78" xfId="0" applyFont="1" applyBorder="1" applyAlignment="1">
      <alignment horizontal="right" vertical="center" shrinkToFit="1"/>
    </xf>
    <xf numFmtId="0" fontId="6" fillId="0" borderId="82" xfId="0" applyFont="1" applyFill="1" applyBorder="1" applyAlignment="1">
      <alignment horizontal="left" vertical="center" shrinkToFit="1"/>
    </xf>
    <xf numFmtId="0" fontId="6" fillId="0" borderId="83" xfId="0" applyFont="1" applyFill="1" applyBorder="1" applyAlignment="1">
      <alignment horizontal="left" vertical="center" shrinkToFit="1"/>
    </xf>
    <xf numFmtId="0" fontId="6" fillId="0" borderId="84" xfId="0" applyFont="1" applyFill="1" applyBorder="1" applyAlignment="1">
      <alignment horizontal="left" vertical="center" shrinkToFit="1"/>
    </xf>
    <xf numFmtId="0" fontId="6" fillId="0" borderId="87" xfId="0" applyFont="1" applyFill="1" applyBorder="1" applyAlignment="1">
      <alignment horizontal="left" vertical="center" shrinkToFit="1"/>
    </xf>
    <xf numFmtId="0" fontId="6" fillId="0" borderId="88" xfId="0" applyFont="1" applyFill="1" applyBorder="1" applyAlignment="1">
      <alignment horizontal="left" vertical="center" shrinkToFit="1"/>
    </xf>
    <xf numFmtId="0" fontId="6" fillId="0" borderId="80" xfId="0" applyFont="1" applyFill="1" applyBorder="1" applyAlignment="1">
      <alignment vertical="center" shrinkToFit="1"/>
    </xf>
    <xf numFmtId="0" fontId="6" fillId="0" borderId="79" xfId="0" applyFont="1" applyFill="1" applyBorder="1" applyAlignment="1">
      <alignment vertical="center" shrinkToFit="1"/>
    </xf>
    <xf numFmtId="0" fontId="6" fillId="0" borderId="10" xfId="0" applyFont="1" applyFill="1" applyBorder="1" applyAlignment="1">
      <alignment vertical="center" shrinkToFit="1"/>
    </xf>
    <xf numFmtId="0" fontId="6" fillId="0" borderId="4" xfId="0" applyFont="1" applyFill="1" applyBorder="1" applyAlignment="1">
      <alignment vertical="center" shrinkToFit="1"/>
    </xf>
    <xf numFmtId="0" fontId="6" fillId="0" borderId="80" xfId="0" applyFont="1" applyFill="1" applyBorder="1" applyAlignment="1">
      <alignment horizontal="left" vertical="center" shrinkToFit="1"/>
    </xf>
    <xf numFmtId="0" fontId="6" fillId="0" borderId="89" xfId="0" applyFont="1" applyFill="1" applyBorder="1" applyAlignment="1">
      <alignment vertical="center" shrinkToFit="1"/>
    </xf>
    <xf numFmtId="0" fontId="6" fillId="0" borderId="91" xfId="0" applyFont="1" applyFill="1" applyBorder="1" applyAlignment="1">
      <alignment horizontal="left" vertical="center" shrinkToFit="1"/>
    </xf>
    <xf numFmtId="0" fontId="6" fillId="0" borderId="90" xfId="0" applyFont="1" applyFill="1" applyBorder="1" applyAlignment="1">
      <alignment vertical="center" shrinkToFit="1"/>
    </xf>
    <xf numFmtId="0" fontId="6" fillId="0" borderId="92" xfId="0" applyFont="1" applyFill="1" applyBorder="1" applyAlignment="1">
      <alignment horizontal="left" vertical="center" shrinkToFit="1"/>
    </xf>
    <xf numFmtId="0" fontId="6" fillId="0" borderId="93" xfId="0" applyFont="1" applyFill="1" applyBorder="1" applyAlignment="1">
      <alignment horizontal="left" vertical="center" shrinkToFit="1"/>
    </xf>
    <xf numFmtId="0" fontId="6" fillId="0" borderId="6" xfId="0" applyFont="1" applyFill="1" applyBorder="1" applyAlignment="1">
      <alignment vertical="center" shrinkToFit="1"/>
    </xf>
    <xf numFmtId="0" fontId="6" fillId="0" borderId="94" xfId="0" applyFont="1" applyFill="1" applyBorder="1" applyAlignment="1">
      <alignment horizontal="left" vertical="center" shrinkToFit="1"/>
    </xf>
    <xf numFmtId="0" fontId="6" fillId="0" borderId="95" xfId="0" applyFont="1" applyFill="1" applyBorder="1" applyAlignment="1">
      <alignment vertical="center" shrinkToFit="1"/>
    </xf>
    <xf numFmtId="0" fontId="6" fillId="0" borderId="96" xfId="0" applyFont="1" applyFill="1" applyBorder="1" applyAlignment="1">
      <alignment vertical="center" shrinkToFit="1"/>
    </xf>
    <xf numFmtId="0" fontId="6" fillId="0" borderId="0" xfId="0" applyFont="1" applyFill="1" applyBorder="1" applyAlignment="1">
      <alignment vertical="center" shrinkToFit="1"/>
    </xf>
    <xf numFmtId="0" fontId="6" fillId="0" borderId="52" xfId="0" applyFont="1" applyFill="1" applyBorder="1" applyAlignment="1">
      <alignment vertical="center" shrinkToFit="1"/>
    </xf>
    <xf numFmtId="0" fontId="6" fillId="0" borderId="41" xfId="0" applyFont="1" applyFill="1" applyBorder="1" applyAlignment="1">
      <alignment vertical="center" shrinkToFit="1"/>
    </xf>
    <xf numFmtId="0" fontId="6" fillId="0" borderId="42" xfId="0" applyFont="1" applyFill="1" applyBorder="1" applyAlignment="1">
      <alignment vertical="center" shrinkToFit="1"/>
    </xf>
    <xf numFmtId="0" fontId="6" fillId="0" borderId="85" xfId="0" applyFont="1" applyFill="1" applyBorder="1" applyAlignment="1">
      <alignment horizontal="right" vertical="center" shrinkToFit="1"/>
    </xf>
    <xf numFmtId="0" fontId="6" fillId="0" borderId="74" xfId="0" applyFont="1" applyFill="1" applyBorder="1" applyAlignment="1">
      <alignment vertical="center" shrinkToFit="1"/>
    </xf>
    <xf numFmtId="0" fontId="6" fillId="0" borderId="86" xfId="0" applyFont="1" applyFill="1" applyBorder="1" applyAlignment="1">
      <alignment horizontal="right" vertical="center" shrinkToFit="1"/>
    </xf>
    <xf numFmtId="0" fontId="6" fillId="0" borderId="80" xfId="0" applyFont="1" applyFill="1" applyBorder="1" applyAlignment="1">
      <alignment horizontal="right" vertical="center" shrinkToFit="1"/>
    </xf>
    <xf numFmtId="0" fontId="6" fillId="0" borderId="85" xfId="0" applyFont="1" applyFill="1" applyBorder="1" applyAlignment="1">
      <alignment vertical="center" shrinkToFit="1"/>
    </xf>
    <xf numFmtId="0" fontId="6" fillId="0" borderId="6" xfId="0" applyFont="1" applyFill="1" applyBorder="1" applyAlignment="1">
      <alignment horizontal="right" vertical="center" shrinkToFit="1"/>
    </xf>
    <xf numFmtId="0" fontId="6" fillId="0" borderId="98" xfId="0" applyFont="1" applyFill="1" applyBorder="1" applyAlignment="1">
      <alignment horizontal="right" vertical="center" shrinkToFit="1"/>
    </xf>
    <xf numFmtId="0" fontId="6" fillId="0" borderId="96" xfId="0" applyFont="1" applyFill="1" applyBorder="1" applyAlignment="1">
      <alignment horizontal="right" vertical="center" shrinkToFit="1"/>
    </xf>
    <xf numFmtId="0" fontId="6" fillId="0" borderId="99" xfId="0" applyFont="1" applyFill="1" applyBorder="1" applyAlignment="1">
      <alignment horizontal="right" vertical="center" shrinkToFit="1"/>
    </xf>
    <xf numFmtId="0" fontId="6" fillId="0" borderId="79" xfId="0" applyFont="1" applyFill="1" applyBorder="1" applyAlignment="1">
      <alignment horizontal="right" vertical="center" shrinkToFit="1"/>
    </xf>
    <xf numFmtId="0" fontId="6" fillId="0" borderId="100" xfId="0" applyFont="1" applyFill="1" applyBorder="1" applyAlignment="1">
      <alignment vertical="center" shrinkToFit="1"/>
    </xf>
    <xf numFmtId="56" fontId="6" fillId="0" borderId="102" xfId="0" applyNumberFormat="1" applyFont="1" applyFill="1" applyBorder="1" applyAlignment="1">
      <alignment vertical="center" shrinkToFit="1"/>
    </xf>
    <xf numFmtId="0" fontId="6" fillId="0" borderId="101" xfId="0" applyFont="1" applyFill="1" applyBorder="1" applyAlignment="1">
      <alignment horizontal="right" vertical="center" shrinkToFit="1"/>
    </xf>
    <xf numFmtId="0" fontId="6" fillId="0" borderId="27" xfId="0" applyFont="1" applyFill="1" applyBorder="1" applyAlignment="1">
      <alignment horizontal="left" vertical="center" shrinkToFit="1"/>
    </xf>
    <xf numFmtId="0" fontId="6" fillId="0" borderId="104" xfId="0" applyFont="1" applyFill="1" applyBorder="1" applyAlignment="1">
      <alignment horizontal="left" vertical="center" shrinkToFit="1"/>
    </xf>
    <xf numFmtId="0" fontId="6" fillId="0" borderId="105" xfId="0" applyFont="1" applyFill="1" applyBorder="1" applyAlignment="1">
      <alignment vertical="center" shrinkToFit="1"/>
    </xf>
    <xf numFmtId="0" fontId="6" fillId="0" borderId="106" xfId="0" applyFont="1" applyFill="1" applyBorder="1" applyAlignment="1">
      <alignment horizontal="left" vertical="center" shrinkToFit="1"/>
    </xf>
    <xf numFmtId="0" fontId="6" fillId="0" borderId="107" xfId="0" applyFont="1" applyFill="1" applyBorder="1" applyAlignment="1">
      <alignment horizontal="left" vertical="center" shrinkToFit="1"/>
    </xf>
    <xf numFmtId="0" fontId="6" fillId="0" borderId="83" xfId="0" applyFont="1" applyFill="1" applyBorder="1" applyAlignment="1">
      <alignment horizontal="right" vertical="center" shrinkToFit="1"/>
    </xf>
    <xf numFmtId="0" fontId="6" fillId="0" borderId="6" xfId="0" applyFont="1" applyFill="1" applyBorder="1" applyAlignment="1">
      <alignment horizontal="center" vertical="center" shrinkToFit="1"/>
    </xf>
    <xf numFmtId="0" fontId="6" fillId="0" borderId="9" xfId="0" applyFont="1" applyFill="1" applyBorder="1" applyAlignment="1">
      <alignment vertical="center" shrinkToFit="1"/>
    </xf>
    <xf numFmtId="0" fontId="6" fillId="0" borderId="8" xfId="0" applyFont="1" applyFill="1" applyBorder="1" applyAlignment="1">
      <alignment vertical="center" shrinkToFit="1"/>
    </xf>
    <xf numFmtId="0" fontId="6" fillId="0" borderId="103" xfId="0" applyFont="1" applyFill="1" applyBorder="1" applyAlignment="1">
      <alignment horizontal="left" vertical="center" shrinkToFit="1"/>
    </xf>
    <xf numFmtId="0" fontId="6" fillId="0" borderId="99" xfId="0" applyFont="1" applyFill="1" applyBorder="1" applyAlignment="1">
      <alignment horizontal="left" vertical="center" shrinkToFit="1"/>
    </xf>
    <xf numFmtId="0" fontId="6" fillId="0" borderId="105" xfId="0" applyFont="1" applyFill="1" applyBorder="1" applyAlignment="1">
      <alignment horizontal="left" vertical="center" shrinkToFit="1"/>
    </xf>
    <xf numFmtId="0" fontId="6" fillId="0" borderId="91" xfId="0" applyFont="1" applyFill="1" applyBorder="1" applyAlignment="1">
      <alignment vertical="center" shrinkToFit="1"/>
    </xf>
    <xf numFmtId="0" fontId="6" fillId="0" borderId="109" xfId="0" applyFont="1" applyFill="1" applyBorder="1" applyAlignment="1">
      <alignment horizontal="left" vertical="center" shrinkToFit="1"/>
    </xf>
    <xf numFmtId="0" fontId="6" fillId="0" borderId="98" xfId="0" applyFont="1" applyFill="1" applyBorder="1" applyAlignment="1">
      <alignment horizontal="left" vertical="center" shrinkToFit="1"/>
    </xf>
    <xf numFmtId="0" fontId="6" fillId="0" borderId="110" xfId="0" applyFont="1" applyFill="1" applyBorder="1" applyAlignment="1">
      <alignment horizontal="left" vertical="center" shrinkToFit="1"/>
    </xf>
    <xf numFmtId="0" fontId="6" fillId="0" borderId="111" xfId="0" applyFont="1" applyFill="1" applyBorder="1" applyAlignment="1">
      <alignment horizontal="left" vertical="center" shrinkToFit="1"/>
    </xf>
    <xf numFmtId="0" fontId="6" fillId="0" borderId="11" xfId="0" applyFont="1" applyFill="1" applyBorder="1" applyAlignment="1">
      <alignment vertical="center" shrinkToFit="1"/>
    </xf>
    <xf numFmtId="0" fontId="6" fillId="0" borderId="111" xfId="0" applyFont="1" applyFill="1" applyBorder="1" applyAlignment="1">
      <alignment horizontal="right" vertical="center" shrinkToFit="1"/>
    </xf>
    <xf numFmtId="0" fontId="6" fillId="0" borderId="0" xfId="0" applyFont="1" applyFill="1" applyAlignment="1">
      <alignment horizontal="left" vertical="center"/>
    </xf>
    <xf numFmtId="0" fontId="6" fillId="0" borderId="105" xfId="0" applyFont="1" applyFill="1" applyBorder="1" applyAlignment="1">
      <alignment horizontal="right" vertical="center" shrinkToFit="1"/>
    </xf>
    <xf numFmtId="0" fontId="6" fillId="0" borderId="91" xfId="0" applyFont="1" applyFill="1" applyBorder="1" applyAlignment="1">
      <alignment horizontal="right" vertical="center" shrinkToFit="1"/>
    </xf>
    <xf numFmtId="0" fontId="6" fillId="0" borderId="27" xfId="0" applyFont="1" applyFill="1" applyBorder="1" applyAlignment="1">
      <alignment horizontal="right" vertical="center" shrinkToFit="1"/>
    </xf>
    <xf numFmtId="0" fontId="5" fillId="0" borderId="85" xfId="0" applyFont="1" applyFill="1" applyBorder="1" applyAlignment="1">
      <alignment horizontal="right" vertical="center" shrinkToFit="1"/>
    </xf>
    <xf numFmtId="0" fontId="5" fillId="0" borderId="101" xfId="0" applyFont="1" applyFill="1" applyBorder="1" applyAlignment="1">
      <alignment horizontal="right" vertical="center" shrinkToFit="1"/>
    </xf>
    <xf numFmtId="0" fontId="5" fillId="0" borderId="103" xfId="0" applyFont="1" applyFill="1" applyBorder="1" applyAlignment="1">
      <alignment horizontal="right" vertical="center" shrinkToFit="1"/>
    </xf>
    <xf numFmtId="0" fontId="5" fillId="0" borderId="102" xfId="0" applyFont="1" applyFill="1" applyBorder="1" applyAlignment="1">
      <alignment horizontal="right" vertical="center" shrinkToFit="1"/>
    </xf>
    <xf numFmtId="0" fontId="5" fillId="0" borderId="99" xfId="0" applyFont="1" applyFill="1" applyBorder="1" applyAlignment="1">
      <alignment horizontal="right" vertical="center" shrinkToFit="1"/>
    </xf>
    <xf numFmtId="0" fontId="5" fillId="0" borderId="79" xfId="0" applyFont="1" applyFill="1" applyBorder="1" applyAlignment="1">
      <alignment horizontal="right" vertical="center" shrinkToFit="1"/>
    </xf>
    <xf numFmtId="0" fontId="5" fillId="0" borderId="107" xfId="0" applyFont="1" applyFill="1" applyBorder="1" applyAlignment="1">
      <alignment horizontal="left" vertical="center"/>
    </xf>
    <xf numFmtId="0" fontId="5" fillId="0" borderId="94" xfId="0" applyFont="1" applyFill="1" applyBorder="1" applyAlignment="1">
      <alignment horizontal="left" vertical="center"/>
    </xf>
    <xf numFmtId="0" fontId="5" fillId="0" borderId="87" xfId="0" applyFont="1" applyFill="1" applyBorder="1" applyAlignment="1">
      <alignment horizontal="left" vertical="center"/>
    </xf>
    <xf numFmtId="0" fontId="5" fillId="0" borderId="9" xfId="0" applyFont="1" applyFill="1" applyBorder="1" applyAlignment="1">
      <alignment horizontal="left" vertical="center"/>
    </xf>
    <xf numFmtId="0" fontId="5" fillId="0" borderId="81" xfId="0" applyFont="1" applyFill="1" applyBorder="1" applyAlignment="1">
      <alignment horizontal="left" vertical="center"/>
    </xf>
    <xf numFmtId="0" fontId="5" fillId="0" borderId="88" xfId="0" applyFont="1" applyFill="1" applyBorder="1" applyAlignment="1">
      <alignment horizontal="right" vertical="center" shrinkToFit="1"/>
    </xf>
    <xf numFmtId="0" fontId="5" fillId="0" borderId="108" xfId="0" applyFont="1" applyFill="1" applyBorder="1" applyAlignment="1">
      <alignment horizontal="right" vertical="center" shrinkToFit="1"/>
    </xf>
    <xf numFmtId="0" fontId="5" fillId="0" borderId="50" xfId="0" applyFont="1" applyFill="1" applyBorder="1" applyAlignment="1">
      <alignment horizontal="right" vertical="center" shrinkToFit="1"/>
    </xf>
    <xf numFmtId="0" fontId="5" fillId="0" borderId="96" xfId="0" applyFont="1" applyFill="1" applyBorder="1" applyAlignment="1">
      <alignment horizontal="right" vertical="center" shrinkToFit="1"/>
    </xf>
    <xf numFmtId="0" fontId="5" fillId="0" borderId="91" xfId="0" applyFont="1" applyFill="1" applyBorder="1" applyAlignment="1">
      <alignment horizontal="right" vertical="center" shrinkToFit="1"/>
    </xf>
    <xf numFmtId="0" fontId="5" fillId="0" borderId="80" xfId="0" applyFont="1" applyFill="1" applyBorder="1" applyAlignment="1">
      <alignment horizontal="right" vertical="center" shrinkToFit="1"/>
    </xf>
    <xf numFmtId="0" fontId="5" fillId="0" borderId="76" xfId="0" applyFont="1" applyFill="1" applyBorder="1" applyAlignment="1">
      <alignment horizontal="left" vertical="center"/>
    </xf>
    <xf numFmtId="0" fontId="4" fillId="0" borderId="107" xfId="0" applyFont="1" applyFill="1" applyBorder="1" applyAlignment="1">
      <alignment horizontal="left" vertical="center"/>
    </xf>
    <xf numFmtId="0" fontId="5" fillId="0" borderId="108" xfId="0" applyFont="1" applyFill="1" applyBorder="1" applyAlignment="1">
      <alignment horizontal="left" vertical="center"/>
    </xf>
    <xf numFmtId="0" fontId="5" fillId="0" borderId="104" xfId="0" applyFont="1" applyFill="1" applyBorder="1" applyAlignment="1">
      <alignment horizontal="left" vertical="center"/>
    </xf>
    <xf numFmtId="0" fontId="5" fillId="0" borderId="103" xfId="0" applyFont="1" applyFill="1" applyBorder="1" applyAlignment="1">
      <alignment horizontal="left" vertical="center"/>
    </xf>
    <xf numFmtId="0" fontId="5" fillId="0" borderId="0" xfId="0" applyFont="1" applyFill="1" applyBorder="1" applyAlignment="1">
      <alignment horizontal="left" vertical="center"/>
    </xf>
    <xf numFmtId="0" fontId="5" fillId="0" borderId="115" xfId="0" applyFont="1" applyFill="1" applyBorder="1" applyAlignment="1">
      <alignment horizontal="left" vertical="center"/>
    </xf>
    <xf numFmtId="0" fontId="5" fillId="0" borderId="116" xfId="0" applyFont="1" applyFill="1" applyBorder="1" applyAlignment="1">
      <alignment horizontal="left" vertical="center"/>
    </xf>
    <xf numFmtId="0" fontId="5" fillId="0" borderId="84" xfId="0" applyFont="1" applyFill="1" applyBorder="1" applyAlignment="1">
      <alignment horizontal="left" vertical="center"/>
    </xf>
    <xf numFmtId="0" fontId="5" fillId="0" borderId="98" xfId="0" applyFont="1" applyFill="1" applyBorder="1" applyAlignment="1">
      <alignment horizontal="left" vertical="center"/>
    </xf>
    <xf numFmtId="0" fontId="5" fillId="0" borderId="27" xfId="0" applyFont="1" applyFill="1" applyBorder="1" applyAlignment="1">
      <alignment horizontal="left" vertical="center"/>
    </xf>
    <xf numFmtId="0" fontId="5" fillId="0" borderId="105" xfId="0" applyFont="1" applyFill="1" applyBorder="1" applyAlignment="1">
      <alignment horizontal="left" vertical="center"/>
    </xf>
    <xf numFmtId="0" fontId="5" fillId="0" borderId="50" xfId="0" applyFont="1" applyFill="1" applyBorder="1" applyAlignment="1">
      <alignment horizontal="left" vertical="center"/>
    </xf>
    <xf numFmtId="0" fontId="5" fillId="0" borderId="105" xfId="0" applyFont="1" applyFill="1" applyBorder="1" applyAlignment="1">
      <alignment horizontal="right" vertical="center" shrinkToFit="1"/>
    </xf>
    <xf numFmtId="0" fontId="5" fillId="0" borderId="27" xfId="0" applyFont="1" applyFill="1" applyBorder="1" applyAlignment="1">
      <alignment horizontal="right" vertical="center" shrinkToFit="1"/>
    </xf>
    <xf numFmtId="0" fontId="5" fillId="0" borderId="111" xfId="0" applyFont="1" applyFill="1" applyBorder="1" applyAlignment="1">
      <alignment horizontal="left" vertical="center"/>
    </xf>
    <xf numFmtId="0" fontId="5" fillId="0" borderId="6" xfId="0" applyFont="1" applyFill="1" applyBorder="1" applyAlignment="1">
      <alignment vertical="center"/>
    </xf>
    <xf numFmtId="0" fontId="5" fillId="0" borderId="10" xfId="0" applyFont="1" applyFill="1" applyBorder="1" applyAlignment="1">
      <alignment vertical="center"/>
    </xf>
    <xf numFmtId="0" fontId="5" fillId="0" borderId="4"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5" fillId="0" borderId="94" xfId="0" applyFont="1" applyFill="1" applyBorder="1" applyAlignment="1">
      <alignment vertical="center"/>
    </xf>
    <xf numFmtId="0" fontId="5" fillId="0" borderId="76" xfId="0" applyFont="1" applyFill="1" applyBorder="1" applyAlignment="1">
      <alignment vertical="center"/>
    </xf>
    <xf numFmtId="0" fontId="5" fillId="0" borderId="95" xfId="0" applyFont="1" applyFill="1" applyBorder="1" applyAlignment="1">
      <alignment vertical="center"/>
    </xf>
    <xf numFmtId="0" fontId="5" fillId="0" borderId="114" xfId="0" applyFont="1" applyFill="1" applyBorder="1" applyAlignment="1">
      <alignment vertical="center"/>
    </xf>
    <xf numFmtId="0" fontId="5" fillId="0" borderId="106" xfId="0" applyFont="1" applyFill="1" applyBorder="1" applyAlignment="1">
      <alignment horizontal="left" vertical="center"/>
    </xf>
    <xf numFmtId="0" fontId="4" fillId="0" borderId="91" xfId="0" applyFont="1" applyFill="1" applyBorder="1" applyAlignment="1">
      <alignment horizontal="left" vertical="center"/>
    </xf>
    <xf numFmtId="0" fontId="5" fillId="0" borderId="96" xfId="0" applyFont="1" applyFill="1" applyBorder="1" applyAlignment="1">
      <alignment vertical="center"/>
    </xf>
    <xf numFmtId="0" fontId="5" fillId="0" borderId="82" xfId="0" applyFont="1" applyFill="1" applyBorder="1" applyAlignment="1">
      <alignment horizontal="left" vertical="center"/>
    </xf>
    <xf numFmtId="0" fontId="5" fillId="0" borderId="105" xfId="0" applyFont="1" applyFill="1" applyBorder="1" applyAlignment="1">
      <alignment vertical="center"/>
    </xf>
    <xf numFmtId="0" fontId="5" fillId="0" borderId="92" xfId="0" applyFont="1" applyFill="1" applyBorder="1" applyAlignment="1">
      <alignment horizontal="left" vertical="center"/>
    </xf>
    <xf numFmtId="0" fontId="5" fillId="0" borderId="84" xfId="0" applyFont="1" applyFill="1" applyBorder="1" applyAlignment="1">
      <alignment horizontal="right" vertical="center" shrinkToFit="1"/>
    </xf>
    <xf numFmtId="0" fontId="5" fillId="0" borderId="92" xfId="0" applyFont="1" applyFill="1" applyBorder="1" applyAlignment="1">
      <alignment horizontal="right" vertical="center" shrinkToFit="1"/>
    </xf>
    <xf numFmtId="0" fontId="5" fillId="0" borderId="88" xfId="0" applyFont="1" applyFill="1" applyBorder="1" applyAlignment="1">
      <alignment horizontal="left" vertical="center"/>
    </xf>
    <xf numFmtId="0" fontId="5" fillId="0" borderId="0" xfId="0" applyFont="1" applyFill="1" applyBorder="1" applyAlignment="1">
      <alignment vertical="center"/>
    </xf>
    <xf numFmtId="0" fontId="5" fillId="0" borderId="83" xfId="0" applyFont="1" applyFill="1" applyBorder="1" applyAlignment="1">
      <alignment horizontal="left" vertical="center"/>
    </xf>
    <xf numFmtId="0" fontId="5" fillId="0" borderId="112" xfId="0" applyFont="1" applyFill="1" applyBorder="1" applyAlignment="1">
      <alignment horizontal="right" vertical="center" shrinkToFit="1"/>
    </xf>
    <xf numFmtId="0" fontId="5" fillId="0" borderId="98" xfId="0" applyFont="1" applyFill="1" applyBorder="1" applyAlignment="1">
      <alignment horizontal="right" vertical="center" shrinkToFit="1"/>
    </xf>
    <xf numFmtId="0" fontId="5" fillId="0" borderId="41" xfId="0" applyFont="1" applyFill="1" applyBorder="1" applyAlignment="1">
      <alignment vertical="center" shrinkToFit="1"/>
    </xf>
    <xf numFmtId="0" fontId="5" fillId="0" borderId="42" xfId="0" applyFont="1" applyFill="1" applyBorder="1" applyAlignment="1">
      <alignment vertical="center" shrinkToFit="1"/>
    </xf>
    <xf numFmtId="0" fontId="5" fillId="0" borderId="100" xfId="0" applyFont="1" applyFill="1" applyBorder="1" applyAlignment="1">
      <alignment vertical="center" shrinkToFit="1"/>
    </xf>
    <xf numFmtId="0" fontId="5" fillId="0" borderId="74" xfId="0" applyFont="1" applyFill="1" applyBorder="1" applyAlignment="1">
      <alignment vertical="center" shrinkToFit="1"/>
    </xf>
    <xf numFmtId="0" fontId="5" fillId="0" borderId="85" xfId="0" applyFont="1" applyFill="1" applyBorder="1" applyAlignment="1">
      <alignment vertical="center" shrinkToFit="1"/>
    </xf>
    <xf numFmtId="0" fontId="5" fillId="0" borderId="104" xfId="0" applyFont="1" applyFill="1" applyBorder="1" applyAlignment="1">
      <alignment horizontal="right" vertical="center" shrinkToFit="1"/>
    </xf>
    <xf numFmtId="0" fontId="5" fillId="0" borderId="6" xfId="0" applyFont="1" applyFill="1" applyBorder="1" applyAlignment="1">
      <alignment horizontal="right" vertical="center" shrinkToFit="1"/>
    </xf>
    <xf numFmtId="0" fontId="5" fillId="0" borderId="116" xfId="0" applyFont="1" applyFill="1" applyBorder="1" applyAlignment="1">
      <alignment horizontal="right" vertical="center" shrinkToFit="1"/>
    </xf>
    <xf numFmtId="0" fontId="5" fillId="0" borderId="9" xfId="0" applyFont="1" applyFill="1" applyBorder="1" applyAlignment="1">
      <alignment vertical="center" shrinkToFit="1"/>
    </xf>
    <xf numFmtId="0" fontId="5" fillId="0" borderId="91" xfId="0" applyFont="1" applyFill="1" applyBorder="1" applyAlignment="1">
      <alignment vertical="center" shrinkToFit="1"/>
    </xf>
    <xf numFmtId="0" fontId="5" fillId="0" borderId="87" xfId="0" applyFont="1" applyFill="1" applyBorder="1" applyAlignment="1">
      <alignment horizontal="right" vertical="center" shrinkToFit="1"/>
    </xf>
    <xf numFmtId="0" fontId="5" fillId="0" borderId="27" xfId="0" applyFont="1" applyFill="1" applyBorder="1" applyAlignment="1">
      <alignment vertical="center" shrinkToFit="1"/>
    </xf>
    <xf numFmtId="0" fontId="0" fillId="0" borderId="27" xfId="0" applyFill="1" applyBorder="1" applyAlignment="1">
      <alignment horizontal="left"/>
    </xf>
    <xf numFmtId="0" fontId="0" fillId="0" borderId="50" xfId="0" applyFill="1" applyBorder="1" applyAlignment="1">
      <alignment horizontal="left"/>
    </xf>
    <xf numFmtId="0" fontId="0" fillId="0" borderId="82" xfId="0" applyFill="1" applyBorder="1" applyAlignment="1">
      <alignment horizontal="left"/>
    </xf>
    <xf numFmtId="0" fontId="6" fillId="0" borderId="9" xfId="0" applyFont="1" applyFill="1" applyBorder="1" applyAlignment="1">
      <alignment horizontal="left" vertical="center" shrinkToFit="1"/>
    </xf>
    <xf numFmtId="0" fontId="6" fillId="0" borderId="115" xfId="0" applyFont="1" applyFill="1" applyBorder="1" applyAlignment="1">
      <alignment horizontal="left" vertical="center" shrinkToFit="1"/>
    </xf>
    <xf numFmtId="0" fontId="0" fillId="0" borderId="105" xfId="0" applyFill="1" applyBorder="1"/>
    <xf numFmtId="0" fontId="0" fillId="0" borderId="0" xfId="0" applyFill="1" applyBorder="1" applyAlignment="1">
      <alignment horizontal="left"/>
    </xf>
    <xf numFmtId="0" fontId="0" fillId="0" borderId="27" xfId="0" applyFill="1" applyBorder="1"/>
    <xf numFmtId="0" fontId="5" fillId="0" borderId="117" xfId="0" applyFont="1" applyFill="1" applyBorder="1" applyAlignment="1">
      <alignment horizontal="left" vertical="center"/>
    </xf>
    <xf numFmtId="0" fontId="4" fillId="0" borderId="11" xfId="0" applyFont="1" applyFill="1" applyBorder="1" applyAlignment="1">
      <alignment vertical="center"/>
    </xf>
    <xf numFmtId="0" fontId="4" fillId="0" borderId="80" xfId="0" applyFont="1" applyFill="1" applyBorder="1" applyAlignment="1">
      <alignment vertical="center"/>
    </xf>
    <xf numFmtId="0" fontId="4" fillId="0" borderId="27" xfId="0" applyFont="1" applyFill="1" applyBorder="1" applyAlignment="1">
      <alignment horizontal="right" vertical="center"/>
    </xf>
    <xf numFmtId="0" fontId="5" fillId="0" borderId="92" xfId="0" applyFont="1" applyFill="1" applyBorder="1" applyAlignment="1">
      <alignment horizontal="right" vertical="center"/>
    </xf>
    <xf numFmtId="0" fontId="6" fillId="0" borderId="45" xfId="0" applyFont="1" applyFill="1" applyBorder="1" applyAlignment="1">
      <alignment vertical="center"/>
    </xf>
    <xf numFmtId="0" fontId="6" fillId="0" borderId="75" xfId="0" applyFont="1" applyFill="1" applyBorder="1" applyAlignment="1">
      <alignment horizontal="right"/>
    </xf>
    <xf numFmtId="0" fontId="6" fillId="0" borderId="118" xfId="0" applyFont="1" applyFill="1" applyBorder="1" applyAlignment="1">
      <alignment vertical="center"/>
    </xf>
    <xf numFmtId="0" fontId="6" fillId="0" borderId="119" xfId="0" applyFont="1" applyFill="1" applyBorder="1" applyAlignment="1">
      <alignment horizontal="right" vertical="center" shrinkToFit="1"/>
    </xf>
    <xf numFmtId="0" fontId="5" fillId="0" borderId="86" xfId="0" applyFont="1" applyFill="1" applyBorder="1" applyAlignment="1"/>
    <xf numFmtId="0" fontId="5" fillId="0" borderId="9" xfId="0" applyFont="1" applyFill="1" applyBorder="1" applyAlignment="1"/>
    <xf numFmtId="0" fontId="0" fillId="0" borderId="10" xfId="0" applyFill="1" applyBorder="1"/>
    <xf numFmtId="0" fontId="0" fillId="0" borderId="83" xfId="0" applyFill="1" applyBorder="1"/>
    <xf numFmtId="0" fontId="5" fillId="0" borderId="120" xfId="0" applyFont="1" applyBorder="1" applyAlignment="1">
      <alignment horizontal="left" vertical="top" shrinkToFit="1"/>
    </xf>
    <xf numFmtId="0" fontId="15" fillId="0" borderId="121" xfId="0" applyFont="1" applyBorder="1" applyAlignment="1">
      <alignment horizontal="left" vertical="top" shrinkToFi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02" xfId="0" applyFont="1" applyFill="1" applyBorder="1" applyAlignment="1">
      <alignment horizontal="right" vertical="center"/>
    </xf>
    <xf numFmtId="0" fontId="5" fillId="0" borderId="99" xfId="0" applyFont="1" applyFill="1" applyBorder="1" applyAlignment="1">
      <alignment horizontal="right" vertical="center"/>
    </xf>
    <xf numFmtId="0" fontId="5" fillId="0" borderId="79" xfId="0" applyFont="1" applyFill="1" applyBorder="1" applyAlignment="1">
      <alignment horizontal="right" vertical="center"/>
    </xf>
    <xf numFmtId="0" fontId="4" fillId="0" borderId="125" xfId="0" applyFont="1" applyFill="1" applyBorder="1" applyAlignment="1">
      <alignment horizontal="center" vertical="center"/>
    </xf>
    <xf numFmtId="0" fontId="4" fillId="0" borderId="124" xfId="0" applyFont="1" applyFill="1" applyBorder="1" applyAlignment="1">
      <alignment horizontal="center" vertical="center"/>
    </xf>
    <xf numFmtId="0" fontId="4" fillId="0" borderId="91" xfId="0" applyFont="1" applyFill="1" applyBorder="1"/>
    <xf numFmtId="0" fontId="4" fillId="0" borderId="126" xfId="0" applyFont="1" applyFill="1" applyBorder="1" applyAlignment="1">
      <alignment horizontal="center" vertical="center"/>
    </xf>
    <xf numFmtId="0" fontId="0" fillId="0" borderId="91" xfId="0" applyFill="1" applyBorder="1"/>
    <xf numFmtId="0" fontId="5" fillId="0" borderId="105" xfId="0" applyFont="1" applyFill="1" applyBorder="1" applyAlignment="1">
      <alignment horizontal="right" vertical="center"/>
    </xf>
    <xf numFmtId="0" fontId="5" fillId="0" borderId="104" xfId="0" applyFont="1" applyFill="1" applyBorder="1" applyAlignment="1">
      <alignment horizontal="right" vertical="center"/>
    </xf>
    <xf numFmtId="0" fontId="4" fillId="0" borderId="127" xfId="0" applyFont="1" applyFill="1" applyBorder="1" applyAlignment="1">
      <alignment horizontal="center" vertical="center"/>
    </xf>
    <xf numFmtId="0" fontId="4" fillId="0" borderId="128" xfId="0" applyFont="1" applyFill="1" applyBorder="1" applyAlignment="1">
      <alignment horizontal="center" vertical="center"/>
    </xf>
    <xf numFmtId="0" fontId="5" fillId="0" borderId="91" xfId="0" applyFont="1" applyFill="1" applyBorder="1" applyAlignment="1">
      <alignment horizontal="left" vertical="center"/>
    </xf>
    <xf numFmtId="0" fontId="4" fillId="0" borderId="102" xfId="0" applyFont="1" applyFill="1" applyBorder="1" applyAlignment="1">
      <alignment horizontal="right" vertical="center"/>
    </xf>
    <xf numFmtId="0" fontId="5" fillId="0" borderId="50"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5" xfId="0" applyFont="1" applyFill="1" applyBorder="1" applyAlignment="1">
      <alignment horizontal="right" vertical="center"/>
    </xf>
    <xf numFmtId="0" fontId="5" fillId="0" borderId="103" xfId="0" applyFont="1" applyFill="1" applyBorder="1" applyAlignment="1">
      <alignment horizontal="right" vertical="center"/>
    </xf>
    <xf numFmtId="0" fontId="0" fillId="0" borderId="94" xfId="0" applyFill="1" applyBorder="1"/>
    <xf numFmtId="0" fontId="5" fillId="0" borderId="91" xfId="0" applyFont="1" applyFill="1" applyBorder="1" applyAlignment="1">
      <alignment horizontal="left"/>
    </xf>
    <xf numFmtId="0" fontId="5" fillId="0" borderId="74" xfId="0" applyFont="1" applyFill="1" applyBorder="1" applyAlignment="1">
      <alignment horizontal="right" vertical="center"/>
    </xf>
    <xf numFmtId="0" fontId="5" fillId="0" borderId="108" xfId="0" applyFont="1" applyFill="1" applyBorder="1" applyAlignment="1">
      <alignment horizontal="right" vertical="center"/>
    </xf>
    <xf numFmtId="0" fontId="5" fillId="0" borderId="99" xfId="0" applyFont="1" applyFill="1" applyBorder="1" applyAlignment="1">
      <alignment horizontal="left" vertical="center"/>
    </xf>
    <xf numFmtId="0" fontId="5" fillId="0" borderId="91" xfId="0" applyFont="1" applyFill="1" applyBorder="1"/>
    <xf numFmtId="0" fontId="0" fillId="0" borderId="123" xfId="0" applyFill="1" applyBorder="1"/>
    <xf numFmtId="0" fontId="7" fillId="0" borderId="85" xfId="0" applyFont="1" applyFill="1" applyBorder="1" applyAlignment="1"/>
    <xf numFmtId="0" fontId="5" fillId="0" borderId="80" xfId="0" applyFont="1" applyFill="1" applyBorder="1" applyAlignment="1">
      <alignment horizontal="left" vertical="center"/>
    </xf>
    <xf numFmtId="0" fontId="7" fillId="0" borderId="85" xfId="0" applyFont="1" applyFill="1" applyBorder="1"/>
    <xf numFmtId="0" fontId="5" fillId="0" borderId="96" xfId="0" applyFont="1" applyFill="1" applyBorder="1" applyAlignment="1">
      <alignment horizontal="right" vertical="center"/>
    </xf>
    <xf numFmtId="0" fontId="3" fillId="0" borderId="12" xfId="0" applyFont="1" applyBorder="1" applyAlignment="1">
      <alignment vertical="center"/>
    </xf>
    <xf numFmtId="0" fontId="0" fillId="0" borderId="11" xfId="0" applyFill="1" applyBorder="1" applyAlignment="1"/>
    <xf numFmtId="0" fontId="0" fillId="0" borderId="6" xfId="0" applyFill="1" applyBorder="1" applyAlignment="1"/>
    <xf numFmtId="0" fontId="0" fillId="0" borderId="96" xfId="0" applyFill="1" applyBorder="1"/>
    <xf numFmtId="0" fontId="0" fillId="0" borderId="132" xfId="0" applyFill="1" applyBorder="1"/>
    <xf numFmtId="0" fontId="5" fillId="0" borderId="133" xfId="0"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6" fillId="0" borderId="9"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5" fillId="0" borderId="0" xfId="0" applyFont="1" applyFill="1" applyBorder="1" applyAlignment="1">
      <alignment horizontal="center" vertical="center" shrinkToFit="1"/>
    </xf>
    <xf numFmtId="0" fontId="7" fillId="0" borderId="0" xfId="0" applyFont="1" applyFill="1" applyBorder="1" applyAlignment="1">
      <alignment horizontal="right" vertical="center"/>
    </xf>
    <xf numFmtId="0" fontId="5" fillId="0" borderId="134" xfId="0" applyFont="1" applyFill="1" applyBorder="1" applyAlignment="1">
      <alignment horizontal="right" vertical="center" shrinkToFit="1"/>
    </xf>
    <xf numFmtId="0" fontId="15" fillId="0" borderId="39" xfId="0" applyFont="1" applyBorder="1" applyAlignment="1">
      <alignment horizontal="left" shrinkToFit="1"/>
    </xf>
    <xf numFmtId="0" fontId="15" fillId="0" borderId="0" xfId="0" applyFont="1" applyBorder="1" applyAlignment="1">
      <alignment horizontal="right" vertical="top" shrinkToFit="1"/>
    </xf>
    <xf numFmtId="0" fontId="5" fillId="0" borderId="39" xfId="0" applyFont="1" applyBorder="1" applyAlignment="1">
      <alignment horizontal="left" vertical="center" shrinkToFit="1"/>
    </xf>
    <xf numFmtId="0" fontId="6" fillId="0" borderId="132" xfId="0" applyFont="1" applyFill="1" applyBorder="1" applyAlignment="1">
      <alignment horizontal="right" vertical="center" shrinkToFit="1"/>
    </xf>
    <xf numFmtId="0" fontId="5" fillId="0" borderId="39" xfId="0" applyFont="1" applyFill="1" applyBorder="1" applyAlignment="1">
      <alignment vertical="center"/>
    </xf>
    <xf numFmtId="0" fontId="5" fillId="0" borderId="123" xfId="0" applyFont="1" applyFill="1" applyBorder="1" applyAlignment="1">
      <alignment horizontal="right" vertical="center" shrinkToFit="1"/>
    </xf>
    <xf numFmtId="0" fontId="10" fillId="0" borderId="0" xfId="0" applyFont="1" applyBorder="1" applyAlignment="1">
      <alignment vertical="center"/>
    </xf>
    <xf numFmtId="0" fontId="0" fillId="0" borderId="9" xfId="0" applyFill="1" applyBorder="1"/>
    <xf numFmtId="0" fontId="5" fillId="0" borderId="115" xfId="0" applyFont="1" applyFill="1" applyBorder="1" applyAlignment="1">
      <alignment horizontal="right" vertical="center" shrinkToFit="1"/>
    </xf>
    <xf numFmtId="0" fontId="6" fillId="0" borderId="9" xfId="0" applyFont="1" applyBorder="1" applyAlignment="1">
      <alignment horizontal="left" vertical="top"/>
    </xf>
    <xf numFmtId="0" fontId="10" fillId="0" borderId="9" xfId="0" applyFont="1" applyBorder="1" applyAlignment="1">
      <alignment vertical="center"/>
    </xf>
    <xf numFmtId="0" fontId="5" fillId="0" borderId="135" xfId="0" applyFont="1" applyFill="1" applyBorder="1" applyAlignment="1">
      <alignment horizontal="center" vertical="center" shrinkToFit="1"/>
    </xf>
    <xf numFmtId="0" fontId="0" fillId="0" borderId="0" xfId="0" applyAlignment="1">
      <alignment horizontal="righ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xf numFmtId="0" fontId="0" fillId="0" borderId="0" xfId="0" applyFont="1" applyBorder="1" applyAlignment="1">
      <alignment horizontal="center" vertical="center" wrapText="1"/>
    </xf>
    <xf numFmtId="0" fontId="1" fillId="0" borderId="0" xfId="0" applyFont="1" applyBorder="1" applyAlignment="1">
      <alignment horizontal="center" vertical="center"/>
    </xf>
    <xf numFmtId="0" fontId="7" fillId="0" borderId="0" xfId="0" applyFont="1" applyAlignment="1">
      <alignment vertical="center"/>
    </xf>
    <xf numFmtId="0" fontId="0" fillId="0" borderId="12" xfId="0" applyBorder="1" applyAlignment="1">
      <alignment horizont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6" fillId="0" borderId="13" xfId="0" applyFont="1" applyBorder="1" applyAlignment="1">
      <alignment horizontal="center" vertical="center" shrinkToFit="1"/>
    </xf>
    <xf numFmtId="0" fontId="13" fillId="0" borderId="13" xfId="0" applyFont="1" applyBorder="1" applyAlignment="1">
      <alignment horizontal="center" vertical="center"/>
    </xf>
    <xf numFmtId="0" fontId="5" fillId="0" borderId="0" xfId="0" applyFont="1" applyBorder="1" applyAlignment="1">
      <alignment horizontal="center" vertical="top" shrinkToFit="1"/>
    </xf>
    <xf numFmtId="0" fontId="4" fillId="0" borderId="0" xfId="0" applyFont="1" applyBorder="1" applyAlignment="1">
      <alignment horizontal="center" vertical="top" shrinkToFit="1"/>
    </xf>
    <xf numFmtId="0" fontId="9" fillId="0" borderId="0" xfId="0" applyFont="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6" fillId="0" borderId="25" xfId="0" applyFont="1" applyBorder="1" applyAlignment="1">
      <alignment horizontal="center"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3" xfId="0" applyFont="1" applyFill="1" applyBorder="1" applyAlignment="1">
      <alignment horizontal="distributed" vertical="center"/>
    </xf>
    <xf numFmtId="0" fontId="6" fillId="0" borderId="43" xfId="0" applyFont="1" applyFill="1" applyBorder="1" applyAlignment="1">
      <alignment horizontal="distributed" vertical="center"/>
    </xf>
    <xf numFmtId="0" fontId="6" fillId="0" borderId="2" xfId="0" applyFont="1" applyFill="1" applyBorder="1" applyAlignment="1">
      <alignment horizontal="distributed" vertical="center"/>
    </xf>
    <xf numFmtId="0" fontId="5" fillId="0" borderId="4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7" fillId="0" borderId="0" xfId="0" applyFont="1" applyFill="1" applyAlignment="1">
      <alignment horizontal="center"/>
    </xf>
    <xf numFmtId="0" fontId="6" fillId="0" borderId="13" xfId="0" applyFont="1" applyFill="1" applyBorder="1" applyAlignment="1">
      <alignment horizontal="center" vertical="center"/>
    </xf>
    <xf numFmtId="0" fontId="5" fillId="0" borderId="13"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105" xfId="0" applyFont="1" applyFill="1" applyBorder="1" applyAlignment="1">
      <alignment horizontal="left" vertical="center" shrinkToFit="1"/>
    </xf>
    <xf numFmtId="0" fontId="6" fillId="0" borderId="96" xfId="0" applyFont="1" applyFill="1" applyBorder="1" applyAlignment="1">
      <alignment horizontal="left" vertical="center" shrinkToFit="1"/>
    </xf>
    <xf numFmtId="0" fontId="6" fillId="0" borderId="91" xfId="0" applyFont="1" applyFill="1" applyBorder="1" applyAlignment="1">
      <alignment horizontal="left" vertical="center" shrinkToFit="1"/>
    </xf>
    <xf numFmtId="0" fontId="6" fillId="0" borderId="86"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13" xfId="0" applyFont="1" applyFill="1" applyBorder="1" applyAlignment="1">
      <alignment horizontal="right"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9" xfId="0" applyFont="1" applyFill="1" applyBorder="1" applyAlignment="1">
      <alignment horizontal="right" vertical="center" shrinkToFit="1"/>
    </xf>
    <xf numFmtId="0" fontId="6" fillId="0" borderId="0" xfId="0" applyFont="1" applyFill="1" applyBorder="1" applyAlignment="1">
      <alignment horizontal="right" vertical="center" shrinkToFit="1"/>
    </xf>
    <xf numFmtId="0" fontId="6" fillId="0" borderId="11" xfId="0" applyFont="1" applyFill="1" applyBorder="1" applyAlignment="1">
      <alignment horizontal="right" vertical="center" shrinkToFit="1"/>
    </xf>
    <xf numFmtId="0" fontId="6" fillId="0" borderId="56" xfId="0" applyFont="1" applyFill="1" applyBorder="1" applyAlignment="1">
      <alignment horizontal="center" vertical="center" shrinkToFit="1"/>
    </xf>
    <xf numFmtId="0" fontId="6" fillId="0" borderId="5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6" fillId="0" borderId="8"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6" fillId="0" borderId="0" xfId="0" applyFont="1" applyFill="1" applyBorder="1" applyAlignment="1">
      <alignment horizontal="center" vertical="center" shrinkToFit="1"/>
    </xf>
    <xf numFmtId="0" fontId="6" fillId="0" borderId="0" xfId="0" applyFont="1" applyFill="1" applyAlignment="1">
      <alignment horizontal="center" vertical="center"/>
    </xf>
    <xf numFmtId="0" fontId="6" fillId="0" borderId="4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pplyProtection="1">
      <alignment horizontal="left" vertical="center"/>
    </xf>
    <xf numFmtId="0" fontId="5" fillId="0" borderId="1"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10" xfId="0" applyFont="1" applyFill="1" applyBorder="1" applyAlignment="1">
      <alignment horizontal="left" vertical="center"/>
    </xf>
    <xf numFmtId="0" fontId="6" fillId="0" borderId="58"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0" xfId="0" applyFont="1" applyFill="1" applyBorder="1" applyAlignment="1">
      <alignment horizontal="center"/>
    </xf>
    <xf numFmtId="0" fontId="5" fillId="0" borderId="108" xfId="0" applyFont="1" applyFill="1" applyBorder="1" applyAlignment="1">
      <alignment horizontal="right" vertical="center" shrinkToFit="1"/>
    </xf>
    <xf numFmtId="0" fontId="5" fillId="0" borderId="91" xfId="0" applyFont="1" applyFill="1" applyBorder="1" applyAlignment="1">
      <alignment horizontal="right" vertical="center" shrinkToFit="1"/>
    </xf>
    <xf numFmtId="0" fontId="5" fillId="0" borderId="74" xfId="0" applyFont="1" applyFill="1" applyBorder="1" applyAlignment="1">
      <alignment horizontal="right" vertical="center" shrinkToFit="1"/>
    </xf>
    <xf numFmtId="0" fontId="5" fillId="0" borderId="42" xfId="0" applyFont="1" applyFill="1" applyBorder="1" applyAlignment="1">
      <alignment horizontal="right" vertical="center" shrinkToFit="1"/>
    </xf>
    <xf numFmtId="0" fontId="5" fillId="0" borderId="41" xfId="0" applyFont="1" applyFill="1" applyBorder="1" applyAlignment="1">
      <alignment horizontal="right" vertical="center" shrinkToFit="1"/>
    </xf>
    <xf numFmtId="0" fontId="5" fillId="0" borderId="27" xfId="0" applyFont="1" applyFill="1" applyBorder="1" applyAlignment="1">
      <alignment horizontal="right" vertical="center" shrinkToFit="1"/>
    </xf>
    <xf numFmtId="0" fontId="5" fillId="0" borderId="92" xfId="0" applyFont="1" applyFill="1" applyBorder="1" applyAlignment="1">
      <alignment horizontal="right" vertical="center" shrinkToFit="1"/>
    </xf>
    <xf numFmtId="0" fontId="5" fillId="0" borderId="8" xfId="0" applyFont="1" applyFill="1" applyBorder="1" applyAlignment="1">
      <alignment horizontal="right" vertical="center" shrinkToFit="1"/>
    </xf>
    <xf numFmtId="0" fontId="5" fillId="0" borderId="97" xfId="0" applyFont="1" applyFill="1" applyBorder="1" applyAlignment="1">
      <alignment horizontal="left" vertical="center"/>
    </xf>
    <xf numFmtId="0" fontId="5" fillId="0" borderId="51" xfId="0" applyFont="1" applyFill="1" applyBorder="1" applyAlignment="1">
      <alignment horizontal="left" vertical="center"/>
    </xf>
    <xf numFmtId="0" fontId="5" fillId="0" borderId="122" xfId="0" applyFont="1" applyFill="1" applyBorder="1" applyAlignment="1">
      <alignment horizontal="left" vertical="center"/>
    </xf>
    <xf numFmtId="0" fontId="5" fillId="0" borderId="95" xfId="0" applyFont="1" applyFill="1" applyBorder="1" applyAlignment="1">
      <alignment horizontal="left" vertical="center"/>
    </xf>
    <xf numFmtId="0" fontId="5" fillId="0" borderId="113" xfId="0" applyFont="1" applyFill="1" applyBorder="1" applyAlignment="1">
      <alignment horizontal="left" vertical="center"/>
    </xf>
    <xf numFmtId="0" fontId="5" fillId="0" borderId="0" xfId="0" applyFont="1" applyFill="1" applyBorder="1" applyAlignment="1">
      <alignment horizontal="center" vertical="center" shrinkToFi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9" fillId="0" borderId="13"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4" xfId="0" applyFont="1" applyFill="1" applyBorder="1" applyAlignment="1">
      <alignment horizontal="left" vertical="center"/>
    </xf>
    <xf numFmtId="0" fontId="5" fillId="0" borderId="0" xfId="0" applyFont="1" applyFill="1" applyBorder="1" applyAlignment="1">
      <alignment horizontal="right" vertical="center"/>
    </xf>
    <xf numFmtId="0" fontId="5" fillId="0" borderId="9" xfId="0" applyFont="1" applyFill="1" applyBorder="1" applyAlignment="1">
      <alignment horizontal="right" vertical="center"/>
    </xf>
    <xf numFmtId="0" fontId="5" fillId="0" borderId="8" xfId="0" applyFont="1" applyFill="1" applyBorder="1" applyAlignment="1">
      <alignment horizontal="right" vertical="center"/>
    </xf>
    <xf numFmtId="0" fontId="9" fillId="0" borderId="0" xfId="0" applyFont="1" applyFill="1" applyBorder="1" applyAlignment="1">
      <alignment horizontal="left" wrapText="1"/>
    </xf>
    <xf numFmtId="0" fontId="7" fillId="0" borderId="0" xfId="0" applyFont="1" applyFill="1" applyBorder="1" applyAlignment="1">
      <alignment horizontal="center" vertical="center"/>
    </xf>
    <xf numFmtId="0" fontId="5" fillId="0" borderId="52" xfId="0" applyFont="1" applyFill="1" applyBorder="1" applyAlignment="1">
      <alignment horizontal="left" vertical="center"/>
    </xf>
    <xf numFmtId="0" fontId="5" fillId="0" borderId="130" xfId="0" applyFont="1" applyFill="1" applyBorder="1" applyAlignment="1">
      <alignment horizontal="left" vertical="center"/>
    </xf>
    <xf numFmtId="0" fontId="5" fillId="0" borderId="79" xfId="0" applyFont="1" applyFill="1" applyBorder="1" applyAlignment="1">
      <alignment horizontal="left" vertical="center"/>
    </xf>
    <xf numFmtId="0" fontId="5" fillId="0" borderId="41" xfId="0" applyFont="1" applyFill="1" applyBorder="1" applyAlignment="1">
      <alignment horizontal="right" vertical="center"/>
    </xf>
    <xf numFmtId="0" fontId="5" fillId="0" borderId="102" xfId="0" applyFont="1" applyFill="1" applyBorder="1" applyAlignment="1">
      <alignment horizontal="right" vertical="center"/>
    </xf>
    <xf numFmtId="0" fontId="5" fillId="0" borderId="11" xfId="0" applyFont="1" applyFill="1" applyBorder="1" applyAlignment="1">
      <alignment horizontal="right" vertical="center"/>
    </xf>
    <xf numFmtId="0" fontId="7" fillId="0" borderId="76" xfId="0" applyFont="1" applyFill="1" applyBorder="1" applyAlignment="1">
      <alignment horizontal="center" vertical="center"/>
    </xf>
    <xf numFmtId="0" fontId="5" fillId="0" borderId="74" xfId="0" applyFont="1" applyFill="1" applyBorder="1" applyAlignment="1">
      <alignment horizontal="right" vertical="center"/>
    </xf>
    <xf numFmtId="0" fontId="5" fillId="0" borderId="42" xfId="0" applyFont="1" applyFill="1" applyBorder="1" applyAlignment="1">
      <alignment horizontal="right" vertical="center"/>
    </xf>
    <xf numFmtId="0" fontId="9" fillId="0" borderId="0" xfId="0" applyFont="1" applyFill="1" applyBorder="1" applyAlignment="1">
      <alignment horizontal="center" vertical="center"/>
    </xf>
    <xf numFmtId="0" fontId="7" fillId="0" borderId="0" xfId="0" applyFont="1" applyFill="1" applyAlignment="1">
      <alignment horizontal="center" vertical="center"/>
    </xf>
    <xf numFmtId="0" fontId="6" fillId="0" borderId="25" xfId="0" applyFont="1" applyFill="1" applyBorder="1" applyAlignment="1">
      <alignment horizontal="center" vertical="center"/>
    </xf>
    <xf numFmtId="0" fontId="5" fillId="0" borderId="91" xfId="0" applyFont="1" applyFill="1" applyBorder="1" applyAlignment="1">
      <alignment horizontal="right" vertical="center"/>
    </xf>
    <xf numFmtId="0" fontId="8"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9" fillId="0" borderId="0" xfId="0" applyFont="1" applyFill="1" applyBorder="1" applyAlignment="1">
      <alignment horizontal="right"/>
    </xf>
    <xf numFmtId="0" fontId="0" fillId="0" borderId="0" xfId="0" applyFill="1" applyAlignment="1"/>
    <xf numFmtId="0" fontId="6" fillId="0" borderId="1" xfId="0" applyFont="1" applyFill="1" applyBorder="1" applyAlignment="1">
      <alignment horizontal="left" vertical="center"/>
    </xf>
    <xf numFmtId="0" fontId="5" fillId="0" borderId="112" xfId="0" applyFont="1" applyFill="1" applyBorder="1" applyAlignment="1">
      <alignment horizontal="left" vertical="center"/>
    </xf>
    <xf numFmtId="0" fontId="5" fillId="0" borderId="62" xfId="0" applyFont="1" applyFill="1" applyBorder="1" applyAlignment="1">
      <alignment horizontal="left" vertical="center"/>
    </xf>
    <xf numFmtId="0" fontId="5" fillId="0" borderId="68" xfId="0" applyFont="1" applyFill="1" applyBorder="1" applyAlignment="1">
      <alignment horizontal="left" vertical="center"/>
    </xf>
    <xf numFmtId="0" fontId="5" fillId="0" borderId="129" xfId="0" applyFont="1" applyFill="1" applyBorder="1" applyAlignment="1">
      <alignment horizontal="left" vertical="center"/>
    </xf>
    <xf numFmtId="0" fontId="5" fillId="0" borderId="6" xfId="0" applyFont="1" applyFill="1" applyBorder="1" applyAlignment="1">
      <alignment horizontal="center" vertical="center"/>
    </xf>
    <xf numFmtId="0" fontId="5" fillId="0" borderId="131" xfId="0" applyFont="1" applyFill="1" applyBorder="1" applyAlignment="1">
      <alignment horizontal="center" vertical="center"/>
    </xf>
    <xf numFmtId="0" fontId="5" fillId="0" borderId="85" xfId="0" applyFont="1" applyFill="1" applyBorder="1" applyAlignment="1">
      <alignment horizontal="right" vertical="center"/>
    </xf>
    <xf numFmtId="0" fontId="6" fillId="0" borderId="41" xfId="0" applyFont="1" applyFill="1" applyBorder="1" applyAlignment="1">
      <alignment horizontal="right" vertical="center"/>
    </xf>
    <xf numFmtId="0" fontId="6" fillId="0" borderId="74" xfId="0" applyFont="1" applyFill="1" applyBorder="1" applyAlignment="1">
      <alignment horizontal="right" vertical="center"/>
    </xf>
  </cellXfs>
  <cellStyles count="1">
    <cellStyle name="標準" xfId="0" builtinId="0"/>
  </cellStyles>
  <dxfs count="651">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right style="thin">
          <color auto="1"/>
        </right>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left style="thin">
          <color auto="1"/>
        </left>
        <vertical/>
        <horizontal/>
      </border>
    </dxf>
    <dxf>
      <border>
        <left style="thin">
          <color auto="1"/>
        </left>
        <vertical/>
        <horizontal/>
      </border>
    </dxf>
    <dxf>
      <fill>
        <patternFill>
          <bgColor theme="0" tint="-4.9989318521683403E-2"/>
        </patternFill>
      </fill>
    </dxf>
    <dxf>
      <border>
        <bottom style="thin">
          <color auto="1"/>
        </bottom>
        <vertical/>
        <horizontal/>
      </border>
    </dxf>
    <dxf>
      <border>
        <right style="thin">
          <color auto="1"/>
        </right>
        <bottom style="thin">
          <color auto="1"/>
        </bottom>
        <vertical/>
        <horizontal/>
      </border>
    </dxf>
    <dxf>
      <fill>
        <patternFill>
          <bgColor theme="0" tint="-4.9989318521683403E-2"/>
        </patternFill>
      </fill>
    </dxf>
    <dxf>
      <border>
        <left style="thin">
          <color auto="1"/>
        </left>
        <vertical/>
        <horizontal/>
      </border>
    </dxf>
    <dxf>
      <border>
        <bottom style="thin">
          <color auto="1"/>
        </bottom>
        <vertical/>
        <horizontal/>
      </border>
    </dxf>
    <dxf>
      <border>
        <bottom style="thin">
          <color auto="1"/>
        </bottom>
        <vertical/>
        <horizontal/>
      </border>
    </dxf>
    <dxf>
      <border>
        <bottom style="thin">
          <color auto="1"/>
        </bottom>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bottom style="thin">
          <color auto="1"/>
        </bottom>
        <vertical/>
        <horizontal/>
      </border>
    </dxf>
    <dxf>
      <fill>
        <patternFill>
          <bgColor theme="0" tint="-4.9989318521683403E-2"/>
        </patternFill>
      </fill>
    </dxf>
    <dxf>
      <border>
        <top style="thin">
          <color auto="1"/>
        </top>
      </border>
    </dxf>
    <dxf>
      <border>
        <left style="thin">
          <color auto="1"/>
        </left>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border>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vertical/>
        <horizontal/>
      </border>
    </dxf>
    <dxf>
      <border>
        <bottom style="thin">
          <color auto="1"/>
        </bottom>
        <vertical/>
        <horizontal/>
      </border>
    </dxf>
    <dxf>
      <border>
        <bottom style="thin">
          <color auto="1"/>
        </bottom>
        <vertical/>
        <horizontal/>
      </border>
    </dxf>
    <dxf>
      <border>
        <top style="thin">
          <color auto="1"/>
        </top>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left style="thin">
          <color auto="1"/>
        </left>
        <top style="thin">
          <color auto="1"/>
        </top>
        <vertical/>
        <horizontal/>
      </border>
    </dxf>
    <dxf>
      <border>
        <left style="thin">
          <color auto="1"/>
        </left>
        <top style="thin">
          <color auto="1"/>
        </top>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bottom style="thin">
          <color auto="1"/>
        </bottom>
      </border>
    </dxf>
    <dxf>
      <border>
        <top style="thin">
          <color auto="1"/>
        </top>
        <vertical/>
        <horizontal/>
      </border>
    </dxf>
    <dxf>
      <border>
        <top style="thin">
          <color auto="1"/>
        </top>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vertical/>
        <horizontal/>
      </border>
    </dxf>
    <dxf>
      <border>
        <bottom style="thin">
          <color auto="1"/>
        </bottom>
        <vertical/>
        <horizontal/>
      </border>
    </dxf>
    <dxf>
      <border>
        <right style="thin">
          <color auto="1"/>
        </right>
        <vertical/>
        <horizontal/>
      </border>
    </dxf>
    <dxf>
      <border>
        <right style="thin">
          <color auto="1"/>
        </right>
        <vertical/>
        <horizontal/>
      </border>
    </dxf>
    <dxf>
      <border>
        <bottom style="thin">
          <color auto="1"/>
        </bottom>
        <vertical/>
        <horizontal/>
      </border>
    </dxf>
    <dxf>
      <border>
        <bottom style="thin">
          <color auto="1"/>
        </bottom>
        <vertical/>
        <horizontal/>
      </border>
    </dxf>
    <dxf>
      <border>
        <right style="thin">
          <color auto="1"/>
        </right>
        <vertical/>
        <horizontal/>
      </border>
    </dxf>
    <dxf>
      <border>
        <right style="thin">
          <color auto="1"/>
        </right>
        <vertical/>
        <horizontal/>
      </border>
    </dxf>
    <dxf>
      <border>
        <right style="thin">
          <color auto="1"/>
        </right>
        <bottom style="thin">
          <color auto="1"/>
        </bottom>
        <vertical/>
        <horizontal/>
      </border>
    </dxf>
    <dxf>
      <border>
        <right style="thin">
          <color auto="1"/>
        </right>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bottom style="thin">
          <color auto="1"/>
        </bottom>
        <vertical/>
        <horizontal/>
      </border>
    </dxf>
    <dxf>
      <border>
        <top style="thin">
          <color auto="1"/>
        </top>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fill>
        <patternFill>
          <bgColor theme="0" tint="-4.9989318521683403E-2"/>
        </patternFill>
      </fill>
    </dxf>
    <dxf>
      <border>
        <bottom style="thin">
          <color auto="1"/>
        </bottom>
        <vertical/>
        <horizontal/>
      </border>
    </dxf>
    <dxf>
      <border>
        <right style="thin">
          <color auto="1"/>
        </right>
        <vertical/>
        <horizontal/>
      </border>
    </dxf>
    <dxf>
      <border>
        <right style="thin">
          <color auto="1"/>
        </right>
      </border>
    </dxf>
    <dxf>
      <fill>
        <patternFill>
          <bgColor theme="0" tint="-4.9989318521683403E-2"/>
        </patternFill>
      </fill>
    </dxf>
    <dxf>
      <border>
        <right style="thin">
          <color auto="1"/>
        </right>
        <vertical/>
        <horizontal/>
      </border>
    </dxf>
    <dxf>
      <border>
        <right style="thin">
          <color auto="1"/>
        </right>
        <vertical/>
        <horizontal/>
      </border>
    </dxf>
    <dxf>
      <border>
        <right style="thin">
          <color auto="1"/>
        </right>
      </border>
    </dxf>
    <dxf>
      <fill>
        <patternFill>
          <bgColor theme="0" tint="-4.9989318521683403E-2"/>
        </patternFill>
      </fill>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fill>
        <patternFill>
          <bgColor theme="0" tint="-4.9989318521683403E-2"/>
        </patternFill>
      </fill>
    </dxf>
    <dxf>
      <border>
        <bottom style="thin">
          <color auto="1"/>
        </bottom>
        <vertical/>
        <horizontal/>
      </border>
    </dxf>
    <dxf>
      <border>
        <right style="thin">
          <color auto="1"/>
        </right>
        <vertical/>
        <horizontal/>
      </border>
    </dxf>
    <dxf>
      <border>
        <right style="thin">
          <color auto="1"/>
        </right>
      </border>
    </dxf>
    <dxf>
      <fill>
        <patternFill>
          <bgColor theme="0" tint="-4.9989318521683403E-2"/>
        </patternFill>
      </fill>
    </dxf>
    <dxf>
      <border>
        <left style="thin">
          <color auto="1"/>
        </left>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right style="thin">
          <color auto="1"/>
        </right>
        <bottom style="thin">
          <color auto="1"/>
        </bottom>
        <vertical/>
        <horizontal/>
      </border>
    </dxf>
    <dxf>
      <border>
        <left style="thin">
          <color auto="1"/>
        </left>
        <vertical/>
        <horizontal/>
      </border>
    </dxf>
    <dxf>
      <border>
        <left style="thin">
          <color auto="1"/>
        </left>
        <vertical/>
        <horizontal/>
      </border>
    </dxf>
    <dxf>
      <border>
        <top style="thin">
          <color auto="1"/>
        </top>
        <vertical/>
        <horizontal/>
      </border>
    </dxf>
    <dxf>
      <border>
        <left style="thin">
          <color auto="1"/>
        </left>
        <vertical/>
        <horizontal/>
      </border>
    </dxf>
    <dxf>
      <border>
        <bottom style="thin">
          <color auto="1"/>
        </bottom>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bottom style="thin">
          <color auto="1"/>
        </bottom>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bottom style="thin">
          <color auto="1"/>
        </bottom>
        <vertical/>
        <horizontal/>
      </border>
    </dxf>
    <dxf>
      <border>
        <left style="thin">
          <color auto="1"/>
        </left>
        <bottom style="thin">
          <color auto="1"/>
        </bottom>
        <vertical/>
        <horizontal/>
      </border>
    </dxf>
    <dxf>
      <border>
        <left style="thin">
          <color auto="1"/>
        </left>
        <bottom style="thin">
          <color auto="1"/>
        </bottom>
        <vertical/>
        <horizontal/>
      </border>
    </dxf>
    <dxf>
      <border>
        <left style="thin">
          <color auto="1"/>
        </left>
        <top style="thin">
          <color auto="1"/>
        </top>
        <vertical/>
        <horizontal/>
      </border>
    </dxf>
    <dxf>
      <border>
        <left style="thin">
          <color auto="1"/>
        </lef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fill>
        <patternFill>
          <bgColor theme="0" tint="-4.9989318521683403E-2"/>
        </patternFill>
      </fill>
    </dxf>
    <dxf>
      <border>
        <left style="thin">
          <color auto="1"/>
        </left>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right style="thin">
          <color auto="1"/>
        </right>
        <bottom style="thin">
          <color auto="1"/>
        </bottom>
        <vertical/>
        <horizontal/>
      </border>
    </dxf>
    <dxf>
      <border>
        <right style="thin">
          <color auto="1"/>
        </right>
        <vertical/>
        <horizontal/>
      </border>
    </dxf>
    <dxf>
      <border>
        <right style="thin">
          <color auto="1"/>
        </right>
        <vertical/>
        <horizontal/>
      </border>
    </dxf>
    <dxf>
      <border>
        <right style="thin">
          <color auto="1"/>
        </right>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left style="thin">
          <color auto="1"/>
        </left>
        <vertical/>
        <horizontal/>
      </border>
    </dxf>
    <dxf>
      <border>
        <bottom style="thin">
          <color auto="1"/>
        </bottom>
        <vertical/>
        <horizontal/>
      </border>
    </dxf>
    <dxf>
      <border>
        <left style="thin">
          <color auto="1"/>
        </left>
        <vertical/>
        <horizontal/>
      </border>
    </dxf>
    <dxf>
      <border>
        <left style="thin">
          <color auto="1"/>
        </lef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bottom style="thin">
          <color auto="1"/>
        </bottom>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border>
        <right style="thin">
          <color auto="1"/>
        </right>
        <bottom style="thin">
          <color auto="1"/>
        </bottom>
        <vertical/>
        <horizontal/>
      </border>
    </dxf>
    <dxf>
      <border>
        <right style="thin">
          <color auto="1"/>
        </right>
        <bottom style="thin">
          <color auto="1"/>
        </bottom>
        <vertical/>
        <horizontal/>
      </border>
    </dxf>
    <dxf>
      <border>
        <right style="thin">
          <color auto="1"/>
        </right>
        <top style="thin">
          <color auto="1"/>
        </top>
        <vertical/>
        <horizontal/>
      </border>
    </dxf>
    <dxf>
      <border>
        <right style="thin">
          <color auto="1"/>
        </right>
        <top style="thin">
          <color auto="1"/>
        </top>
        <vertical/>
        <horizontal/>
      </border>
    </dxf>
    <dxf>
      <fill>
        <patternFill>
          <bgColor rgb="FFFFFF00"/>
        </patternFill>
      </fill>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9"/>
      </font>
    </dxf>
    <dxf>
      <font>
        <condense val="0"/>
        <extend val="0"/>
        <color indexed="9"/>
      </font>
    </dxf>
  </dxfs>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49"/>
  <sheetViews>
    <sheetView tabSelected="1" workbookViewId="0">
      <selection activeCell="E57" sqref="E57"/>
    </sheetView>
  </sheetViews>
  <sheetFormatPr defaultColWidth="9" defaultRowHeight="13.5"/>
  <cols>
    <col min="1" max="1" width="11.5" style="36" customWidth="1"/>
    <col min="2" max="9" width="9.625" style="36" customWidth="1"/>
    <col min="10" max="10" width="9" style="36"/>
    <col min="11" max="12" width="9" style="88"/>
    <col min="13" max="16384" width="9" style="36"/>
  </cols>
  <sheetData>
    <row r="1" spans="1:19" ht="17.25">
      <c r="A1" s="668" t="s">
        <v>154</v>
      </c>
      <c r="B1" s="669"/>
      <c r="C1" s="669"/>
      <c r="D1" s="669"/>
      <c r="E1" s="669"/>
      <c r="F1" s="669"/>
      <c r="G1" s="669"/>
      <c r="H1" s="669"/>
      <c r="I1" s="669"/>
      <c r="J1" s="36" t="s">
        <v>13</v>
      </c>
    </row>
    <row r="2" spans="1:19">
      <c r="A2" s="667" t="s">
        <v>155</v>
      </c>
      <c r="B2" s="667"/>
      <c r="C2" s="667"/>
      <c r="D2" s="667"/>
      <c r="E2" s="667"/>
      <c r="F2" s="667"/>
      <c r="G2" s="667"/>
      <c r="H2" s="667"/>
      <c r="I2" s="667"/>
      <c r="J2" s="36" t="s">
        <v>13</v>
      </c>
    </row>
    <row r="3" spans="1:19">
      <c r="A3" s="667" t="s">
        <v>78</v>
      </c>
      <c r="B3" s="667"/>
      <c r="C3" s="667"/>
      <c r="D3" s="667"/>
      <c r="E3" s="667"/>
      <c r="F3" s="667"/>
      <c r="G3" s="667"/>
      <c r="H3" s="667"/>
      <c r="I3" s="667"/>
      <c r="J3" s="36" t="s">
        <v>13</v>
      </c>
    </row>
    <row r="4" spans="1:19">
      <c r="A4" s="102" t="s">
        <v>6</v>
      </c>
      <c r="J4" s="36" t="s">
        <v>13</v>
      </c>
    </row>
    <row r="5" spans="1:19">
      <c r="A5" s="103"/>
    </row>
    <row r="6" spans="1:19" ht="14.25" thickBot="1">
      <c r="A6" s="104" t="s">
        <v>5</v>
      </c>
      <c r="C6" s="105"/>
      <c r="J6" s="36" t="s">
        <v>13</v>
      </c>
    </row>
    <row r="7" spans="1:19" s="111" customFormat="1">
      <c r="A7" s="106" t="s">
        <v>3</v>
      </c>
      <c r="B7" s="107" t="s">
        <v>14</v>
      </c>
      <c r="C7" s="108" t="s">
        <v>7</v>
      </c>
      <c r="D7" s="94" t="s">
        <v>8</v>
      </c>
      <c r="E7" s="43" t="s">
        <v>71</v>
      </c>
      <c r="F7" s="110" t="s">
        <v>9</v>
      </c>
      <c r="G7" s="110" t="s">
        <v>9</v>
      </c>
      <c r="H7" s="110" t="s">
        <v>9</v>
      </c>
      <c r="I7" s="110" t="s">
        <v>9</v>
      </c>
      <c r="J7" s="37" t="s">
        <v>15</v>
      </c>
      <c r="K7" s="88"/>
      <c r="L7" s="88"/>
    </row>
    <row r="8" spans="1:19" s="111" customFormat="1" ht="13.5" customHeight="1">
      <c r="A8" s="112" t="s">
        <v>0</v>
      </c>
      <c r="B8" s="113" t="s">
        <v>570</v>
      </c>
      <c r="C8" s="114" t="s">
        <v>573</v>
      </c>
      <c r="D8" s="39" t="s">
        <v>580</v>
      </c>
      <c r="E8" s="115" t="s">
        <v>577</v>
      </c>
      <c r="F8" s="115" t="s">
        <v>594</v>
      </c>
      <c r="G8" s="115" t="s">
        <v>595</v>
      </c>
      <c r="H8" s="115" t="s">
        <v>596</v>
      </c>
      <c r="I8" s="115" t="s">
        <v>597</v>
      </c>
      <c r="J8" s="111" t="s">
        <v>16</v>
      </c>
      <c r="K8" s="88"/>
      <c r="L8" s="88"/>
    </row>
    <row r="9" spans="1:19" s="111" customFormat="1" ht="14.25">
      <c r="A9" s="168" t="s">
        <v>1</v>
      </c>
      <c r="B9" s="169" t="s">
        <v>571</v>
      </c>
      <c r="C9" s="170" t="s">
        <v>574</v>
      </c>
      <c r="D9" s="171" t="s">
        <v>571</v>
      </c>
      <c r="E9" s="172" t="s">
        <v>578</v>
      </c>
      <c r="F9" s="172" t="s">
        <v>583</v>
      </c>
      <c r="G9" s="172" t="s">
        <v>583</v>
      </c>
      <c r="H9" s="172" t="s">
        <v>590</v>
      </c>
      <c r="I9" s="172" t="s">
        <v>592</v>
      </c>
      <c r="J9" s="111" t="s">
        <v>17</v>
      </c>
      <c r="K9" s="68"/>
      <c r="L9" s="68"/>
      <c r="M9" s="119"/>
      <c r="N9" s="120"/>
      <c r="O9" s="121"/>
      <c r="P9" s="121"/>
      <c r="Q9" s="122"/>
      <c r="R9" s="121"/>
      <c r="S9" s="121"/>
    </row>
    <row r="10" spans="1:19" s="111" customFormat="1" ht="15" thickBot="1">
      <c r="A10" s="173" t="s">
        <v>73</v>
      </c>
      <c r="B10" s="612" t="s">
        <v>572</v>
      </c>
      <c r="C10" s="613" t="s">
        <v>575</v>
      </c>
      <c r="D10" s="39" t="s">
        <v>576</v>
      </c>
      <c r="E10" s="115" t="s">
        <v>579</v>
      </c>
      <c r="F10" s="177" t="s">
        <v>589</v>
      </c>
      <c r="G10" s="177" t="s">
        <v>582</v>
      </c>
      <c r="H10" s="177" t="s">
        <v>591</v>
      </c>
      <c r="I10" s="177" t="s">
        <v>593</v>
      </c>
      <c r="K10" s="154"/>
      <c r="L10" s="154"/>
      <c r="M10" s="119"/>
      <c r="N10" s="120"/>
      <c r="O10" s="121"/>
      <c r="P10" s="121"/>
      <c r="Q10" s="122"/>
      <c r="R10" s="121"/>
      <c r="S10" s="121"/>
    </row>
    <row r="11" spans="1:19" s="111" customFormat="1">
      <c r="E11" s="98"/>
      <c r="J11" s="111" t="s">
        <v>13</v>
      </c>
      <c r="K11" s="88"/>
      <c r="L11" s="88"/>
    </row>
    <row r="12" spans="1:19" s="111" customFormat="1" ht="14.25" thickBot="1">
      <c r="A12" s="123" t="s">
        <v>10</v>
      </c>
      <c r="J12" s="111" t="s">
        <v>18</v>
      </c>
      <c r="K12" s="88"/>
      <c r="L12" s="88"/>
    </row>
    <row r="13" spans="1:19" s="111" customFormat="1">
      <c r="A13" s="112" t="s">
        <v>3</v>
      </c>
      <c r="B13" s="124" t="s">
        <v>14</v>
      </c>
      <c r="C13" s="125" t="s">
        <v>7</v>
      </c>
      <c r="D13" s="126" t="s">
        <v>8</v>
      </c>
      <c r="E13" s="43" t="s">
        <v>71</v>
      </c>
      <c r="F13" s="127" t="s">
        <v>9</v>
      </c>
      <c r="G13" s="127" t="s">
        <v>9</v>
      </c>
      <c r="H13" s="127" t="s">
        <v>9</v>
      </c>
      <c r="I13" s="127" t="s">
        <v>9</v>
      </c>
      <c r="J13" s="111" t="s">
        <v>15</v>
      </c>
      <c r="K13" s="88"/>
      <c r="L13" s="88"/>
    </row>
    <row r="14" spans="1:19" s="111" customFormat="1">
      <c r="A14" s="173" t="s">
        <v>0</v>
      </c>
      <c r="B14" s="113" t="s">
        <v>606</v>
      </c>
      <c r="C14" s="114" t="s">
        <v>628</v>
      </c>
      <c r="D14" s="39" t="s">
        <v>607</v>
      </c>
      <c r="E14" s="115" t="s">
        <v>608</v>
      </c>
      <c r="F14" s="115" t="s">
        <v>609</v>
      </c>
      <c r="G14" s="115" t="s">
        <v>610</v>
      </c>
      <c r="H14" s="115" t="s">
        <v>611</v>
      </c>
      <c r="I14" s="115" t="s">
        <v>613</v>
      </c>
      <c r="J14" s="111" t="s">
        <v>19</v>
      </c>
      <c r="K14" s="88"/>
      <c r="L14" s="88"/>
    </row>
    <row r="15" spans="1:19" s="111" customFormat="1" ht="14.25" thickBot="1">
      <c r="A15" s="112" t="s">
        <v>1</v>
      </c>
      <c r="B15" s="116" t="s">
        <v>574</v>
      </c>
      <c r="C15" s="117" t="s">
        <v>548</v>
      </c>
      <c r="D15" s="118" t="s">
        <v>571</v>
      </c>
      <c r="E15" s="82" t="s">
        <v>571</v>
      </c>
      <c r="F15" s="82" t="s">
        <v>571</v>
      </c>
      <c r="G15" s="82" t="s">
        <v>571</v>
      </c>
      <c r="H15" s="82" t="s">
        <v>612</v>
      </c>
      <c r="I15" s="82" t="s">
        <v>571</v>
      </c>
      <c r="J15" s="111" t="s">
        <v>20</v>
      </c>
      <c r="K15" s="88"/>
      <c r="L15" s="88"/>
    </row>
    <row r="16" spans="1:19" s="14" customFormat="1" ht="15" customHeight="1">
      <c r="B16" s="111"/>
      <c r="C16" s="111"/>
      <c r="D16" s="111"/>
      <c r="E16" s="98"/>
      <c r="J16" s="14" t="s">
        <v>13</v>
      </c>
    </row>
    <row r="17" spans="1:19" s="111" customFormat="1" ht="14.25" thickBot="1">
      <c r="A17" s="123" t="s">
        <v>11</v>
      </c>
      <c r="B17" s="49"/>
      <c r="C17" s="49"/>
      <c r="D17" s="49"/>
      <c r="E17" s="49"/>
      <c r="F17" s="49"/>
      <c r="G17" s="49"/>
      <c r="H17" s="49"/>
      <c r="I17" s="49"/>
      <c r="J17" s="111" t="s">
        <v>15</v>
      </c>
      <c r="K17" s="88"/>
      <c r="L17" s="88"/>
    </row>
    <row r="18" spans="1:19" s="111" customFormat="1">
      <c r="A18" s="128" t="s">
        <v>3</v>
      </c>
      <c r="B18" s="129" t="s">
        <v>14</v>
      </c>
      <c r="C18" s="126" t="s">
        <v>7</v>
      </c>
      <c r="D18" s="126" t="s">
        <v>8</v>
      </c>
      <c r="E18" s="94" t="s">
        <v>71</v>
      </c>
      <c r="F18" s="130" t="s">
        <v>9</v>
      </c>
      <c r="G18" s="130" t="s">
        <v>9</v>
      </c>
      <c r="H18" s="130" t="s">
        <v>9</v>
      </c>
      <c r="I18" s="130" t="s">
        <v>9</v>
      </c>
      <c r="J18" s="111" t="s">
        <v>15</v>
      </c>
      <c r="K18" s="88"/>
      <c r="L18" s="88"/>
      <c r="M18" s="49"/>
      <c r="N18" s="49"/>
      <c r="O18" s="49"/>
      <c r="P18" s="49"/>
      <c r="Q18" s="49"/>
      <c r="R18" s="49"/>
    </row>
    <row r="19" spans="1:19" s="111" customFormat="1" ht="14.25" thickBot="1">
      <c r="A19" s="128" t="s">
        <v>1</v>
      </c>
      <c r="B19" s="131" t="s">
        <v>583</v>
      </c>
      <c r="C19" s="39" t="s">
        <v>612</v>
      </c>
      <c r="D19" s="39" t="s">
        <v>574</v>
      </c>
      <c r="E19" s="115" t="s">
        <v>590</v>
      </c>
      <c r="F19" s="132" t="s">
        <v>624</v>
      </c>
      <c r="G19" s="133" t="s">
        <v>605</v>
      </c>
      <c r="H19" s="133" t="s">
        <v>592</v>
      </c>
      <c r="I19" s="133" t="s">
        <v>617</v>
      </c>
      <c r="K19" s="88"/>
      <c r="L19" s="88"/>
    </row>
    <row r="20" spans="1:19" s="111" customFormat="1">
      <c r="A20" s="134"/>
      <c r="B20" s="40"/>
      <c r="C20" s="40"/>
      <c r="D20" s="40"/>
      <c r="E20" s="40"/>
      <c r="F20" s="8"/>
      <c r="G20" s="8"/>
      <c r="H20" s="8"/>
      <c r="I20" s="8"/>
      <c r="K20" s="88"/>
      <c r="L20" s="88"/>
    </row>
    <row r="21" spans="1:19" s="14" customFormat="1" ht="15" customHeight="1"/>
    <row r="22" spans="1:19" s="111" customFormat="1">
      <c r="A22" s="135" t="s">
        <v>12</v>
      </c>
      <c r="K22" s="88"/>
      <c r="L22" s="88"/>
    </row>
    <row r="23" spans="1:19" s="111" customFormat="1">
      <c r="J23" s="111" t="s">
        <v>13</v>
      </c>
      <c r="K23" s="88"/>
      <c r="L23" s="88"/>
    </row>
    <row r="24" spans="1:19" s="111" customFormat="1" ht="14.25" thickBot="1">
      <c r="A24" s="136" t="s">
        <v>5</v>
      </c>
      <c r="G24" s="665"/>
      <c r="H24" s="661"/>
      <c r="J24" s="111" t="s">
        <v>18</v>
      </c>
      <c r="K24" s="88"/>
      <c r="L24" s="88"/>
    </row>
    <row r="25" spans="1:19" s="111" customFormat="1">
      <c r="A25" s="112" t="s">
        <v>3</v>
      </c>
      <c r="B25" s="107" t="s">
        <v>14</v>
      </c>
      <c r="C25" s="108" t="s">
        <v>7</v>
      </c>
      <c r="D25" s="109" t="s">
        <v>8</v>
      </c>
      <c r="E25" s="43" t="s">
        <v>71</v>
      </c>
      <c r="F25" s="109" t="s">
        <v>9</v>
      </c>
      <c r="G25" s="109" t="s">
        <v>9</v>
      </c>
      <c r="H25" s="109" t="s">
        <v>9</v>
      </c>
      <c r="I25" s="109" t="s">
        <v>9</v>
      </c>
      <c r="J25" s="111" t="s">
        <v>15</v>
      </c>
      <c r="K25" s="88"/>
      <c r="L25" s="88"/>
    </row>
    <row r="26" spans="1:19" s="111" customFormat="1" ht="14.25">
      <c r="A26" s="112" t="s">
        <v>0</v>
      </c>
      <c r="B26" s="113" t="s">
        <v>555</v>
      </c>
      <c r="C26" s="114" t="s">
        <v>557</v>
      </c>
      <c r="D26" s="39" t="s">
        <v>559</v>
      </c>
      <c r="E26" s="115" t="s">
        <v>561</v>
      </c>
      <c r="F26" s="39" t="s">
        <v>630</v>
      </c>
      <c r="G26" s="115" t="s">
        <v>631</v>
      </c>
      <c r="H26" s="39" t="s">
        <v>585</v>
      </c>
      <c r="I26" s="115" t="s">
        <v>587</v>
      </c>
      <c r="K26" s="68"/>
      <c r="L26" s="68"/>
      <c r="M26" s="119"/>
      <c r="N26" s="120"/>
      <c r="O26" s="121"/>
      <c r="P26" s="122"/>
      <c r="Q26" s="122"/>
      <c r="R26" s="121"/>
      <c r="S26" s="121"/>
    </row>
    <row r="27" spans="1:19" s="111" customFormat="1" ht="14.25">
      <c r="A27" s="168" t="s">
        <v>1</v>
      </c>
      <c r="B27" s="169" t="s">
        <v>548</v>
      </c>
      <c r="C27" s="170" t="s">
        <v>548</v>
      </c>
      <c r="D27" s="171" t="s">
        <v>548</v>
      </c>
      <c r="E27" s="172" t="s">
        <v>546</v>
      </c>
      <c r="F27" s="171" t="s">
        <v>581</v>
      </c>
      <c r="G27" s="172" t="s">
        <v>583</v>
      </c>
      <c r="H27" s="172" t="s">
        <v>574</v>
      </c>
      <c r="I27" s="172" t="s">
        <v>574</v>
      </c>
      <c r="K27" s="68"/>
      <c r="L27" s="68"/>
      <c r="M27" s="119"/>
      <c r="N27" s="120"/>
      <c r="O27" s="121"/>
      <c r="P27" s="121"/>
      <c r="Q27" s="122"/>
      <c r="R27" s="121"/>
      <c r="S27" s="121"/>
    </row>
    <row r="28" spans="1:19" s="111" customFormat="1" ht="15" thickBot="1">
      <c r="A28" s="173" t="s">
        <v>73</v>
      </c>
      <c r="B28" s="174" t="s">
        <v>556</v>
      </c>
      <c r="C28" s="175" t="s">
        <v>558</v>
      </c>
      <c r="D28" s="176" t="s">
        <v>560</v>
      </c>
      <c r="E28" s="177" t="s">
        <v>562</v>
      </c>
      <c r="F28" s="177" t="s">
        <v>582</v>
      </c>
      <c r="G28" s="177" t="s">
        <v>584</v>
      </c>
      <c r="H28" s="177" t="s">
        <v>586</v>
      </c>
      <c r="I28" s="177" t="s">
        <v>588</v>
      </c>
      <c r="K28" s="154"/>
      <c r="L28" s="154"/>
      <c r="M28" s="119"/>
      <c r="N28" s="120"/>
      <c r="O28" s="121"/>
      <c r="P28" s="121"/>
      <c r="Q28" s="122"/>
      <c r="R28" s="121"/>
      <c r="S28" s="121"/>
    </row>
    <row r="29" spans="1:19" s="14" customFormat="1" ht="15" customHeight="1">
      <c r="B29" s="111"/>
      <c r="C29" s="111"/>
      <c r="D29" s="111"/>
      <c r="E29" s="98"/>
      <c r="J29" s="14" t="s">
        <v>13</v>
      </c>
    </row>
    <row r="30" spans="1:19" s="111" customFormat="1" ht="14.25" thickBot="1">
      <c r="A30" s="123" t="s">
        <v>10</v>
      </c>
      <c r="J30" s="111" t="s">
        <v>18</v>
      </c>
      <c r="K30" s="88"/>
      <c r="L30" s="88"/>
    </row>
    <row r="31" spans="1:19" s="111" customFormat="1">
      <c r="A31" s="112" t="s">
        <v>3</v>
      </c>
      <c r="B31" s="124" t="s">
        <v>14</v>
      </c>
      <c r="C31" s="125" t="s">
        <v>7</v>
      </c>
      <c r="D31" s="126" t="s">
        <v>8</v>
      </c>
      <c r="E31" s="43" t="s">
        <v>71</v>
      </c>
      <c r="F31" s="126" t="s">
        <v>9</v>
      </c>
      <c r="G31" s="126" t="s">
        <v>9</v>
      </c>
      <c r="H31" s="126" t="s">
        <v>9</v>
      </c>
      <c r="I31" s="126" t="s">
        <v>9</v>
      </c>
      <c r="J31" s="137"/>
      <c r="K31" s="88"/>
      <c r="L31" s="88"/>
    </row>
    <row r="32" spans="1:19" s="49" customFormat="1">
      <c r="A32" s="112" t="s">
        <v>0</v>
      </c>
      <c r="B32" s="113" t="s">
        <v>598</v>
      </c>
      <c r="C32" s="114" t="s">
        <v>599</v>
      </c>
      <c r="D32" s="39" t="s">
        <v>587</v>
      </c>
      <c r="E32" s="115" t="s">
        <v>600</v>
      </c>
      <c r="F32" s="39" t="s">
        <v>601</v>
      </c>
      <c r="G32" s="39" t="s">
        <v>602</v>
      </c>
      <c r="H32" s="115" t="s">
        <v>603</v>
      </c>
      <c r="I32" s="115" t="s">
        <v>604</v>
      </c>
      <c r="J32" s="137"/>
      <c r="K32" s="88"/>
      <c r="L32" s="88"/>
    </row>
    <row r="33" spans="1:18" s="111" customFormat="1" ht="14.25" thickBot="1">
      <c r="A33" s="112" t="s">
        <v>1</v>
      </c>
      <c r="B33" s="116" t="s">
        <v>574</v>
      </c>
      <c r="C33" s="117" t="s">
        <v>574</v>
      </c>
      <c r="D33" s="118" t="s">
        <v>574</v>
      </c>
      <c r="E33" s="82" t="s">
        <v>571</v>
      </c>
      <c r="F33" s="118" t="s">
        <v>574</v>
      </c>
      <c r="G33" s="118" t="s">
        <v>571</v>
      </c>
      <c r="H33" s="118" t="s">
        <v>592</v>
      </c>
      <c r="I33" s="118" t="s">
        <v>605</v>
      </c>
      <c r="J33" s="137"/>
      <c r="K33" s="88"/>
      <c r="L33" s="88"/>
    </row>
    <row r="34" spans="1:18" s="14" customFormat="1" ht="15" customHeight="1">
      <c r="B34" s="111"/>
      <c r="C34" s="111"/>
      <c r="D34" s="111"/>
      <c r="E34" s="98"/>
    </row>
    <row r="35" spans="1:18" s="111" customFormat="1" ht="14.25" thickBot="1">
      <c r="A35" s="123" t="s">
        <v>11</v>
      </c>
      <c r="B35" s="49"/>
      <c r="C35" s="49"/>
      <c r="D35" s="49"/>
      <c r="E35" s="49"/>
      <c r="F35" s="49"/>
      <c r="G35" s="49"/>
      <c r="H35" s="49"/>
      <c r="I35" s="49"/>
      <c r="J35" s="111" t="s">
        <v>15</v>
      </c>
      <c r="K35" s="88"/>
      <c r="L35" s="88"/>
    </row>
    <row r="36" spans="1:18" s="111" customFormat="1">
      <c r="A36" s="112" t="s">
        <v>3</v>
      </c>
      <c r="B36" s="129" t="s">
        <v>14</v>
      </c>
      <c r="C36" s="126" t="s">
        <v>7</v>
      </c>
      <c r="D36" s="126" t="s">
        <v>8</v>
      </c>
      <c r="E36" s="43" t="s">
        <v>71</v>
      </c>
      <c r="F36" s="130" t="s">
        <v>9</v>
      </c>
      <c r="G36" s="130" t="s">
        <v>9</v>
      </c>
      <c r="H36" s="130" t="s">
        <v>9</v>
      </c>
      <c r="I36" s="130" t="s">
        <v>9</v>
      </c>
      <c r="J36" s="111" t="s">
        <v>15</v>
      </c>
      <c r="K36" s="88"/>
      <c r="L36" s="88"/>
      <c r="M36" s="49"/>
      <c r="N36" s="49"/>
      <c r="O36" s="49"/>
      <c r="P36" s="49"/>
      <c r="Q36" s="49"/>
      <c r="R36" s="49"/>
    </row>
    <row r="37" spans="1:18" s="111" customFormat="1" ht="14.25" thickBot="1">
      <c r="A37" s="112" t="s">
        <v>1</v>
      </c>
      <c r="B37" s="131" t="s">
        <v>574</v>
      </c>
      <c r="C37" s="39" t="s">
        <v>583</v>
      </c>
      <c r="D37" s="39" t="s">
        <v>612</v>
      </c>
      <c r="E37" s="115" t="s">
        <v>616</v>
      </c>
      <c r="F37" s="132" t="s">
        <v>592</v>
      </c>
      <c r="G37" s="133" t="s">
        <v>619</v>
      </c>
      <c r="H37" s="133" t="s">
        <v>581</v>
      </c>
      <c r="I37" s="133" t="s">
        <v>618</v>
      </c>
      <c r="K37" s="88"/>
      <c r="L37" s="88"/>
    </row>
    <row r="38" spans="1:18" s="14" customFormat="1" ht="15" customHeight="1">
      <c r="A38" s="9"/>
      <c r="J38" s="14" t="s">
        <v>13</v>
      </c>
    </row>
    <row r="39" spans="1:18">
      <c r="A39" s="105"/>
      <c r="B39" s="670"/>
      <c r="C39" s="670"/>
      <c r="D39" s="670"/>
      <c r="E39" s="670"/>
      <c r="F39" s="670"/>
      <c r="G39" s="670"/>
      <c r="H39" s="670"/>
      <c r="I39" s="670"/>
      <c r="J39" s="36" t="s">
        <v>13</v>
      </c>
      <c r="M39" s="37"/>
      <c r="O39" s="37"/>
      <c r="Q39" s="37"/>
    </row>
    <row r="40" spans="1:18">
      <c r="A40" s="2" t="s">
        <v>2</v>
      </c>
      <c r="B40" s="2" t="s">
        <v>22</v>
      </c>
      <c r="C40" s="2" t="s">
        <v>23</v>
      </c>
      <c r="D40" s="2" t="s">
        <v>24</v>
      </c>
      <c r="E40" s="2" t="s">
        <v>25</v>
      </c>
      <c r="M40" s="37"/>
      <c r="O40" s="37"/>
      <c r="Q40" s="37"/>
    </row>
    <row r="41" spans="1:18">
      <c r="A41" s="2" t="s">
        <v>21</v>
      </c>
      <c r="B41" s="2" t="s">
        <v>26</v>
      </c>
      <c r="C41" s="2" t="s">
        <v>27</v>
      </c>
      <c r="D41" s="2" t="s">
        <v>28</v>
      </c>
      <c r="E41" s="2" t="s">
        <v>29</v>
      </c>
      <c r="M41" s="37"/>
      <c r="O41" s="37"/>
      <c r="Q41" s="37"/>
    </row>
    <row r="42" spans="1:18">
      <c r="A42" s="58" t="s">
        <v>30</v>
      </c>
      <c r="B42" s="58" t="s">
        <v>28</v>
      </c>
      <c r="C42" s="58" t="s">
        <v>29</v>
      </c>
      <c r="D42" s="58" t="s">
        <v>31</v>
      </c>
      <c r="E42" s="58" t="s">
        <v>32</v>
      </c>
    </row>
    <row r="44" spans="1:18">
      <c r="A44" s="138" t="s">
        <v>116</v>
      </c>
      <c r="B44" s="139"/>
      <c r="C44" s="139" t="s">
        <v>583</v>
      </c>
      <c r="D44" s="140" t="s">
        <v>625</v>
      </c>
      <c r="F44" s="138" t="s">
        <v>118</v>
      </c>
      <c r="G44" s="139"/>
      <c r="H44" s="139" t="s">
        <v>574</v>
      </c>
      <c r="I44" s="140" t="s">
        <v>621</v>
      </c>
    </row>
    <row r="45" spans="1:18">
      <c r="A45" s="141" t="s">
        <v>115</v>
      </c>
      <c r="B45" s="105"/>
      <c r="C45" s="105" t="s">
        <v>574</v>
      </c>
      <c r="D45" s="142" t="s">
        <v>626</v>
      </c>
      <c r="E45" s="143"/>
      <c r="F45" s="141" t="s">
        <v>119</v>
      </c>
      <c r="G45" s="105"/>
      <c r="H45" s="105" t="s">
        <v>583</v>
      </c>
      <c r="I45" s="142" t="s">
        <v>620</v>
      </c>
    </row>
    <row r="46" spans="1:18">
      <c r="A46" s="144" t="s">
        <v>117</v>
      </c>
      <c r="B46" s="145"/>
      <c r="C46" s="145" t="s">
        <v>612</v>
      </c>
      <c r="D46" s="146" t="s">
        <v>627</v>
      </c>
      <c r="E46" s="143"/>
      <c r="F46" s="144" t="s">
        <v>117</v>
      </c>
      <c r="G46" s="145"/>
      <c r="H46" s="643" t="s">
        <v>623</v>
      </c>
      <c r="I46" s="146" t="s">
        <v>622</v>
      </c>
    </row>
    <row r="48" spans="1:18">
      <c r="A48" s="671" t="s">
        <v>632</v>
      </c>
      <c r="B48" s="671"/>
      <c r="C48" s="671"/>
      <c r="D48" s="671"/>
      <c r="E48" s="671"/>
      <c r="F48" s="671"/>
      <c r="G48" s="671"/>
      <c r="H48" s="671"/>
      <c r="I48" s="671"/>
    </row>
    <row r="49" spans="1:9">
      <c r="A49" s="100"/>
      <c r="B49" s="65"/>
      <c r="C49" s="99"/>
      <c r="D49" s="147"/>
      <c r="E49" s="147"/>
      <c r="F49" s="147"/>
      <c r="G49" s="147"/>
      <c r="H49" s="66"/>
      <c r="I49" s="147"/>
    </row>
  </sheetData>
  <mergeCells count="5">
    <mergeCell ref="A2:I2"/>
    <mergeCell ref="A3:I3"/>
    <mergeCell ref="A1:I1"/>
    <mergeCell ref="B39:I39"/>
    <mergeCell ref="A48:I48"/>
  </mergeCells>
  <phoneticPr fontId="3"/>
  <conditionalFormatting sqref="F26:I28 F8:I10">
    <cfRule type="cellIs" dxfId="650" priority="2" stopIfTrue="1" operator="equal">
      <formula>0</formula>
    </cfRule>
  </conditionalFormatting>
  <conditionalFormatting sqref="B26:E28 B8:D11">
    <cfRule type="cellIs" dxfId="649" priority="1" stopIfTrue="1" operator="equal">
      <formula>0</formula>
    </cfRule>
  </conditionalFormatting>
  <printOptions horizontalCentered="1" verticalCentered="1"/>
  <pageMargins left="0.59055118110236227" right="0.59055118110236227" top="0.59055118110236227" bottom="0.59055118110236227"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
  <sheetViews>
    <sheetView zoomScaleNormal="100" zoomScaleSheetLayoutView="70" workbookViewId="0">
      <selection activeCell="R22" sqref="R22"/>
    </sheetView>
  </sheetViews>
  <sheetFormatPr defaultColWidth="9" defaultRowHeight="14.25"/>
  <cols>
    <col min="1" max="1" width="3.625" style="197" customWidth="1"/>
    <col min="2" max="2" width="4.625" style="197" customWidth="1"/>
    <col min="3" max="3" width="9" style="197"/>
    <col min="4" max="4" width="11.75" style="197" customWidth="1"/>
    <col min="5" max="5" width="6.5" style="12" customWidth="1"/>
    <col min="6" max="7" width="6.5" style="197" customWidth="1"/>
    <col min="8" max="8" width="2.875" style="197" customWidth="1"/>
    <col min="9" max="9" width="3.625" style="197" customWidth="1"/>
    <col min="10" max="10" width="4.75" style="197" customWidth="1"/>
    <col min="11" max="11" width="9" style="197"/>
    <col min="12" max="12" width="10.75" style="197" bestFit="1" customWidth="1"/>
    <col min="13" max="13" width="6.5" style="12" customWidth="1"/>
    <col min="14" max="15" width="6.5" style="197" customWidth="1"/>
    <col min="16" max="16" width="5.125" style="197" customWidth="1"/>
    <col min="17" max="17" width="5.125" style="181" customWidth="1"/>
    <col min="18" max="18" width="9" style="197"/>
    <col min="19" max="44" width="3.25" style="197" customWidth="1"/>
    <col min="45" max="16384" width="9" style="197"/>
  </cols>
  <sheetData>
    <row r="1" spans="1:17" s="290" customFormat="1" ht="33.75" customHeight="1">
      <c r="A1" s="672" t="s">
        <v>213</v>
      </c>
      <c r="B1" s="672"/>
      <c r="C1" s="673"/>
      <c r="D1" s="673"/>
      <c r="E1" s="673"/>
      <c r="F1" s="673"/>
      <c r="G1" s="673"/>
      <c r="H1" s="673"/>
      <c r="I1" s="673"/>
      <c r="J1" s="673"/>
      <c r="K1" s="673"/>
      <c r="L1" s="673"/>
      <c r="M1" s="673"/>
      <c r="N1" s="673"/>
      <c r="O1" s="7"/>
      <c r="Q1" s="181"/>
    </row>
    <row r="2" spans="1:17" s="51" customFormat="1" ht="21.75" customHeight="1">
      <c r="A2" s="43" t="s">
        <v>212</v>
      </c>
      <c r="B2" s="43" t="s">
        <v>207</v>
      </c>
      <c r="C2" s="43" t="s">
        <v>0</v>
      </c>
      <c r="D2" s="43" t="s">
        <v>1</v>
      </c>
      <c r="E2" s="193" t="s">
        <v>2</v>
      </c>
      <c r="F2" s="43" t="s">
        <v>3</v>
      </c>
      <c r="G2" s="193"/>
      <c r="H2" s="150"/>
      <c r="I2" s="43" t="s">
        <v>211</v>
      </c>
      <c r="J2" s="43" t="s">
        <v>210</v>
      </c>
      <c r="K2" s="43" t="s">
        <v>0</v>
      </c>
      <c r="L2" s="43" t="s">
        <v>1</v>
      </c>
      <c r="M2" s="193" t="s">
        <v>2</v>
      </c>
      <c r="N2" s="43" t="s">
        <v>3</v>
      </c>
      <c r="O2" s="193"/>
    </row>
    <row r="3" spans="1:17" s="51" customFormat="1" ht="30" customHeight="1">
      <c r="A3" s="43">
        <v>1</v>
      </c>
      <c r="B3" s="43">
        <v>28</v>
      </c>
      <c r="C3" s="43" t="str">
        <f t="shared" ref="C3:C12" si="0">VLOOKUP(B3,$B$33:$D$72,2)</f>
        <v>鈴木</v>
      </c>
      <c r="D3" s="43" t="str">
        <f t="shared" ref="D3:D12" si="1">VLOOKUP(B3,$B$33:$D$72,3)</f>
        <v>秀明八千代</v>
      </c>
      <c r="E3" s="193">
        <v>19.8</v>
      </c>
      <c r="F3" s="303">
        <v>2</v>
      </c>
      <c r="G3" s="302"/>
      <c r="H3" s="150"/>
      <c r="I3" s="43">
        <v>21</v>
      </c>
      <c r="J3" s="43">
        <v>38</v>
      </c>
      <c r="K3" s="43" t="str">
        <f t="shared" ref="K3:K13" si="2">VLOOKUP(J3,$B$33:$D$72,2)</f>
        <v>別府</v>
      </c>
      <c r="L3" s="43" t="str">
        <f t="shared" ref="L3:L13" si="3">VLOOKUP(J3,$B$33:$D$72,3)</f>
        <v>習志野</v>
      </c>
      <c r="M3" s="193">
        <v>19.55</v>
      </c>
      <c r="N3" s="303">
        <v>2</v>
      </c>
      <c r="O3" s="302"/>
    </row>
    <row r="4" spans="1:17" s="51" customFormat="1" ht="30" customHeight="1">
      <c r="A4" s="43">
        <v>2</v>
      </c>
      <c r="B4" s="43">
        <v>6</v>
      </c>
      <c r="C4" s="43" t="str">
        <f t="shared" si="0"/>
        <v>湯野澤</v>
      </c>
      <c r="D4" s="43" t="str">
        <f t="shared" si="1"/>
        <v>渋谷幕張</v>
      </c>
      <c r="E4" s="193">
        <v>19</v>
      </c>
      <c r="F4" s="303">
        <v>6</v>
      </c>
      <c r="G4" s="302"/>
      <c r="H4" s="150"/>
      <c r="I4" s="43">
        <v>22</v>
      </c>
      <c r="J4" s="43">
        <v>14</v>
      </c>
      <c r="K4" s="43" t="str">
        <f t="shared" si="2"/>
        <v>鈴木</v>
      </c>
      <c r="L4" s="43" t="str">
        <f t="shared" si="3"/>
        <v>成東</v>
      </c>
      <c r="M4" s="193">
        <v>18.75</v>
      </c>
      <c r="N4" s="303">
        <v>9</v>
      </c>
      <c r="O4" s="302"/>
    </row>
    <row r="5" spans="1:17" s="51" customFormat="1" ht="30" customHeight="1">
      <c r="A5" s="43">
        <v>3</v>
      </c>
      <c r="B5" s="43">
        <v>40</v>
      </c>
      <c r="C5" s="43" t="str">
        <f t="shared" si="0"/>
        <v>越川</v>
      </c>
      <c r="D5" s="43" t="str">
        <f t="shared" si="1"/>
        <v>敬愛学園</v>
      </c>
      <c r="E5" s="193">
        <v>19.3</v>
      </c>
      <c r="F5" s="303">
        <v>5</v>
      </c>
      <c r="G5" s="302"/>
      <c r="H5" s="150"/>
      <c r="I5" s="43">
        <v>23</v>
      </c>
      <c r="J5" s="43">
        <v>25</v>
      </c>
      <c r="K5" s="43" t="str">
        <f t="shared" si="2"/>
        <v>大野</v>
      </c>
      <c r="L5" s="43" t="str">
        <f t="shared" si="3"/>
        <v>秀明八千代</v>
      </c>
      <c r="M5" s="193">
        <v>19.55</v>
      </c>
      <c r="N5" s="303">
        <v>4</v>
      </c>
      <c r="O5" s="302"/>
    </row>
    <row r="6" spans="1:17" s="51" customFormat="1" ht="30" customHeight="1">
      <c r="A6" s="43">
        <v>4</v>
      </c>
      <c r="B6" s="43">
        <v>11</v>
      </c>
      <c r="C6" s="43" t="str">
        <f t="shared" si="0"/>
        <v>田邉</v>
      </c>
      <c r="D6" s="43" t="str">
        <f t="shared" si="1"/>
        <v>東金</v>
      </c>
      <c r="E6" s="193">
        <v>18.8</v>
      </c>
      <c r="F6" s="303">
        <v>8</v>
      </c>
      <c r="G6" s="302"/>
      <c r="H6" s="150"/>
      <c r="I6" s="43">
        <v>24</v>
      </c>
      <c r="J6" s="43">
        <v>32</v>
      </c>
      <c r="K6" s="43" t="str">
        <f t="shared" si="2"/>
        <v>平岩</v>
      </c>
      <c r="L6" s="43" t="str">
        <f t="shared" si="3"/>
        <v>麗澤</v>
      </c>
      <c r="M6" s="193">
        <v>19.100000000000001</v>
      </c>
      <c r="N6" s="303">
        <v>6</v>
      </c>
      <c r="O6" s="302"/>
    </row>
    <row r="7" spans="1:17" s="51" customFormat="1" ht="30" customHeight="1">
      <c r="A7" s="43">
        <v>5</v>
      </c>
      <c r="B7" s="43">
        <v>31</v>
      </c>
      <c r="C7" s="43" t="str">
        <f t="shared" si="0"/>
        <v>田中</v>
      </c>
      <c r="D7" s="43" t="str">
        <f t="shared" si="1"/>
        <v>千葉南</v>
      </c>
      <c r="E7" s="193">
        <v>18.399999999999999</v>
      </c>
      <c r="F7" s="303">
        <v>9</v>
      </c>
      <c r="G7" s="302"/>
      <c r="H7" s="150"/>
      <c r="I7" s="43">
        <v>25</v>
      </c>
      <c r="J7" s="43">
        <v>12</v>
      </c>
      <c r="K7" s="43" t="str">
        <f t="shared" si="2"/>
        <v>小野</v>
      </c>
      <c r="L7" s="43" t="str">
        <f t="shared" si="3"/>
        <v>東金</v>
      </c>
      <c r="M7" s="193">
        <v>18.7</v>
      </c>
      <c r="N7" s="303">
        <v>10</v>
      </c>
      <c r="O7" s="302"/>
    </row>
    <row r="8" spans="1:17" s="51" customFormat="1" ht="30" customHeight="1">
      <c r="A8" s="43">
        <v>6</v>
      </c>
      <c r="B8" s="43">
        <v>35</v>
      </c>
      <c r="C8" s="43" t="str">
        <f t="shared" si="0"/>
        <v>佐藤</v>
      </c>
      <c r="D8" s="43" t="str">
        <f t="shared" si="1"/>
        <v>千葉経済</v>
      </c>
      <c r="E8" s="193">
        <v>19.399999999999999</v>
      </c>
      <c r="F8" s="303">
        <v>4</v>
      </c>
      <c r="G8" s="302"/>
      <c r="H8" s="150"/>
      <c r="I8" s="43">
        <v>26</v>
      </c>
      <c r="J8" s="43">
        <v>9</v>
      </c>
      <c r="K8" s="43" t="str">
        <f t="shared" si="2"/>
        <v>浅野</v>
      </c>
      <c r="L8" s="43" t="str">
        <f t="shared" si="3"/>
        <v>長生</v>
      </c>
      <c r="M8" s="193">
        <v>18.8</v>
      </c>
      <c r="N8" s="303">
        <v>8</v>
      </c>
      <c r="O8" s="302"/>
    </row>
    <row r="9" spans="1:17" s="51" customFormat="1" ht="30" customHeight="1">
      <c r="A9" s="43">
        <v>7</v>
      </c>
      <c r="B9" s="43">
        <v>2</v>
      </c>
      <c r="C9" s="43" t="str">
        <f t="shared" si="0"/>
        <v>山田</v>
      </c>
      <c r="D9" s="43" t="str">
        <f t="shared" si="1"/>
        <v>拓大紅陵</v>
      </c>
      <c r="E9" s="193">
        <v>19.75</v>
      </c>
      <c r="F9" s="303">
        <v>3</v>
      </c>
      <c r="G9" s="302"/>
      <c r="H9" s="150"/>
      <c r="I9" s="43">
        <v>27</v>
      </c>
      <c r="J9" s="43">
        <v>18</v>
      </c>
      <c r="K9" s="43" t="str">
        <f t="shared" si="2"/>
        <v>高岡</v>
      </c>
      <c r="L9" s="43" t="str">
        <f t="shared" si="3"/>
        <v>佐原</v>
      </c>
      <c r="M9" s="193">
        <v>18.95</v>
      </c>
      <c r="N9" s="303">
        <v>7</v>
      </c>
      <c r="O9" s="302"/>
    </row>
    <row r="10" spans="1:17" s="51" customFormat="1" ht="30" customHeight="1">
      <c r="A10" s="43">
        <v>8</v>
      </c>
      <c r="B10" s="58">
        <v>16</v>
      </c>
      <c r="C10" s="43" t="str">
        <f t="shared" si="0"/>
        <v>清水</v>
      </c>
      <c r="D10" s="43" t="str">
        <f t="shared" si="1"/>
        <v>成田</v>
      </c>
      <c r="E10" s="306">
        <v>18.850000000000001</v>
      </c>
      <c r="F10" s="303">
        <v>7</v>
      </c>
      <c r="G10" s="302"/>
      <c r="H10" s="150"/>
      <c r="I10" s="43">
        <v>28</v>
      </c>
      <c r="J10" s="58">
        <v>34</v>
      </c>
      <c r="K10" s="43" t="str">
        <f t="shared" si="2"/>
        <v>伊藤</v>
      </c>
      <c r="L10" s="43" t="str">
        <f t="shared" si="3"/>
        <v>千葉経済</v>
      </c>
      <c r="M10" s="306">
        <v>18.95</v>
      </c>
      <c r="N10" s="303">
        <v>7</v>
      </c>
      <c r="O10" s="302"/>
    </row>
    <row r="11" spans="1:17" s="51" customFormat="1" ht="30" customHeight="1">
      <c r="A11" s="43">
        <v>9</v>
      </c>
      <c r="B11" s="43">
        <v>17</v>
      </c>
      <c r="C11" s="43" t="str">
        <f t="shared" si="0"/>
        <v>佐々木</v>
      </c>
      <c r="D11" s="43" t="str">
        <f t="shared" si="1"/>
        <v>佐原</v>
      </c>
      <c r="E11" s="193" t="s">
        <v>629</v>
      </c>
      <c r="F11" s="303" t="e">
        <f t="shared" ref="F11" si="4">RANK(E11,$E$3:$E$11)</f>
        <v>#VALUE!</v>
      </c>
      <c r="G11" s="302"/>
      <c r="H11" s="150"/>
      <c r="I11" s="43">
        <v>29</v>
      </c>
      <c r="J11" s="43">
        <v>23</v>
      </c>
      <c r="K11" s="43" t="str">
        <f t="shared" si="2"/>
        <v>大林</v>
      </c>
      <c r="L11" s="43" t="str">
        <f t="shared" si="3"/>
        <v>船橋東</v>
      </c>
      <c r="M11" s="193">
        <v>19.5</v>
      </c>
      <c r="N11" s="303">
        <v>5</v>
      </c>
      <c r="O11" s="302"/>
      <c r="Q11" s="287"/>
    </row>
    <row r="12" spans="1:17" s="51" customFormat="1" ht="30" customHeight="1">
      <c r="A12" s="43">
        <v>10</v>
      </c>
      <c r="B12" s="43">
        <v>27</v>
      </c>
      <c r="C12" s="43" t="str">
        <f t="shared" si="0"/>
        <v>萩山</v>
      </c>
      <c r="D12" s="43" t="str">
        <f t="shared" si="1"/>
        <v>秀明八千代</v>
      </c>
      <c r="E12" s="193">
        <v>20.100000000000001</v>
      </c>
      <c r="F12" s="303">
        <v>1</v>
      </c>
      <c r="G12" s="302"/>
      <c r="H12" s="150"/>
      <c r="I12" s="43">
        <v>30</v>
      </c>
      <c r="J12" s="58">
        <v>39</v>
      </c>
      <c r="K12" s="43" t="str">
        <f t="shared" si="2"/>
        <v>宮</v>
      </c>
      <c r="L12" s="43" t="str">
        <f t="shared" si="3"/>
        <v>敬愛学園</v>
      </c>
      <c r="M12" s="306">
        <v>19.55</v>
      </c>
      <c r="N12" s="303">
        <v>3</v>
      </c>
      <c r="O12" s="302"/>
      <c r="Q12" s="287"/>
    </row>
    <row r="13" spans="1:17" s="51" customFormat="1" ht="30" customHeight="1">
      <c r="A13" s="38"/>
      <c r="B13" s="38"/>
      <c r="C13" s="38"/>
      <c r="D13" s="38"/>
      <c r="E13" s="287"/>
      <c r="F13" s="305"/>
      <c r="G13" s="304"/>
      <c r="H13" s="150"/>
      <c r="I13" s="43">
        <v>31</v>
      </c>
      <c r="J13" s="43">
        <v>29</v>
      </c>
      <c r="K13" s="43" t="str">
        <f t="shared" si="2"/>
        <v>徳永</v>
      </c>
      <c r="L13" s="43" t="str">
        <f t="shared" si="3"/>
        <v>秀明八千代</v>
      </c>
      <c r="M13" s="193">
        <v>19.95</v>
      </c>
      <c r="N13" s="303">
        <v>1</v>
      </c>
      <c r="O13" s="302"/>
      <c r="Q13" s="287"/>
    </row>
    <row r="14" spans="1:17" s="51" customFormat="1" ht="30" customHeight="1">
      <c r="A14" s="38"/>
      <c r="B14" s="38"/>
      <c r="C14" s="38"/>
      <c r="D14" s="38"/>
      <c r="E14" s="287"/>
      <c r="F14" s="305"/>
      <c r="G14" s="304"/>
      <c r="H14" s="150"/>
      <c r="I14" s="38"/>
      <c r="J14" s="38"/>
      <c r="K14" s="38"/>
      <c r="L14" s="38"/>
      <c r="M14" s="287"/>
      <c r="N14" s="305"/>
      <c r="O14" s="304"/>
      <c r="Q14" s="287"/>
    </row>
    <row r="15" spans="1:17" s="51" customFormat="1" ht="30" customHeight="1">
      <c r="A15" s="38"/>
      <c r="B15" s="38"/>
      <c r="C15" s="38"/>
      <c r="D15" s="38"/>
      <c r="E15" s="287"/>
      <c r="F15" s="305"/>
      <c r="G15" s="304"/>
      <c r="H15" s="150"/>
      <c r="I15" s="38"/>
      <c r="J15" s="38"/>
      <c r="K15" s="38"/>
      <c r="L15" s="38"/>
      <c r="M15" s="287"/>
      <c r="N15" s="305"/>
      <c r="O15" s="304"/>
      <c r="Q15" s="287"/>
    </row>
    <row r="16" spans="1:17" s="51" customFormat="1" ht="30" customHeight="1">
      <c r="A16" s="150"/>
      <c r="B16" s="150"/>
      <c r="C16" s="150"/>
      <c r="D16" s="150"/>
      <c r="E16" s="150"/>
      <c r="F16" s="150"/>
      <c r="G16" s="150"/>
      <c r="H16" s="150"/>
      <c r="I16" s="150"/>
      <c r="J16" s="150"/>
      <c r="K16" s="150"/>
      <c r="L16" s="150"/>
      <c r="M16" s="150"/>
      <c r="N16" s="150"/>
      <c r="Q16" s="150"/>
    </row>
    <row r="17" spans="1:17" s="51" customFormat="1" ht="30" customHeight="1">
      <c r="A17" s="43" t="s">
        <v>209</v>
      </c>
      <c r="B17" s="43"/>
      <c r="C17" s="43" t="s">
        <v>0</v>
      </c>
      <c r="D17" s="43" t="s">
        <v>1</v>
      </c>
      <c r="E17" s="193" t="s">
        <v>2</v>
      </c>
      <c r="F17" s="43" t="s">
        <v>3</v>
      </c>
      <c r="G17" s="193"/>
      <c r="H17" s="19"/>
      <c r="I17" s="43" t="s">
        <v>208</v>
      </c>
      <c r="J17" s="43" t="s">
        <v>207</v>
      </c>
      <c r="K17" s="43" t="s">
        <v>0</v>
      </c>
      <c r="L17" s="43" t="s">
        <v>1</v>
      </c>
      <c r="M17" s="193" t="s">
        <v>2</v>
      </c>
      <c r="N17" s="43" t="s">
        <v>3</v>
      </c>
      <c r="O17" s="193"/>
    </row>
    <row r="18" spans="1:17" s="51" customFormat="1" ht="30" customHeight="1">
      <c r="A18" s="43">
        <v>11</v>
      </c>
      <c r="B18" s="43">
        <v>4</v>
      </c>
      <c r="C18" s="43" t="str">
        <f t="shared" ref="C18:C27" si="5">VLOOKUP(B18,$B$33:$D$72,2)</f>
        <v>岡本</v>
      </c>
      <c r="D18" s="43" t="str">
        <f>VLOOKUP(B18,$B$33:$D$72,3)</f>
        <v>拓大紅陵</v>
      </c>
      <c r="E18" s="193">
        <v>19.8</v>
      </c>
      <c r="F18" s="303">
        <v>2</v>
      </c>
      <c r="G18" s="302"/>
      <c r="H18" s="19"/>
      <c r="I18" s="43">
        <v>32</v>
      </c>
      <c r="J18" s="43">
        <v>30</v>
      </c>
      <c r="K18" s="43" t="str">
        <f t="shared" ref="K18:K27" si="6">VLOOKUP(J18,$B$33:$D$72,2)</f>
        <v>月崎</v>
      </c>
      <c r="L18" s="43" t="str">
        <f t="shared" ref="L18:L27" si="7">VLOOKUP(J18,$B$33:$D$72,3)</f>
        <v>千葉南</v>
      </c>
      <c r="M18" s="193">
        <v>19.600000000000001</v>
      </c>
      <c r="N18" s="303">
        <v>3</v>
      </c>
      <c r="O18" s="302"/>
      <c r="P18" s="19"/>
    </row>
    <row r="19" spans="1:17" s="51" customFormat="1" ht="30" customHeight="1">
      <c r="A19" s="43">
        <v>12</v>
      </c>
      <c r="B19" s="43">
        <v>24</v>
      </c>
      <c r="C19" s="43" t="str">
        <f t="shared" si="5"/>
        <v>須賀田</v>
      </c>
      <c r="D19" s="43" t="str">
        <f>VLOOKUP(B19,$B$33:$D$72,3)</f>
        <v>秀明八千代</v>
      </c>
      <c r="E19" s="193">
        <v>19.649999999999999</v>
      </c>
      <c r="F19" s="303">
        <v>3</v>
      </c>
      <c r="G19" s="302"/>
      <c r="H19" s="19"/>
      <c r="I19" s="43">
        <v>33</v>
      </c>
      <c r="J19" s="43">
        <v>15</v>
      </c>
      <c r="K19" s="43" t="str">
        <f t="shared" si="6"/>
        <v>田中</v>
      </c>
      <c r="L19" s="43" t="str">
        <f t="shared" si="7"/>
        <v>成田</v>
      </c>
      <c r="M19" s="193">
        <v>19.149999999999999</v>
      </c>
      <c r="N19" s="303">
        <v>6</v>
      </c>
      <c r="O19" s="302"/>
      <c r="P19" s="19"/>
    </row>
    <row r="20" spans="1:17" s="51" customFormat="1" ht="30" customHeight="1">
      <c r="A20" s="43">
        <v>13</v>
      </c>
      <c r="B20" s="43">
        <v>22</v>
      </c>
      <c r="C20" s="43" t="str">
        <f t="shared" si="5"/>
        <v>新原</v>
      </c>
      <c r="D20" s="43" t="str">
        <f>VLOOKUP(B20,$B$33:$D$72,3)</f>
        <v>船橋東</v>
      </c>
      <c r="E20" s="193">
        <v>18.95</v>
      </c>
      <c r="F20" s="303">
        <v>7</v>
      </c>
      <c r="G20" s="302"/>
      <c r="H20" s="19"/>
      <c r="I20" s="43">
        <v>34</v>
      </c>
      <c r="J20" s="43">
        <v>5</v>
      </c>
      <c r="K20" s="43" t="str">
        <f t="shared" si="6"/>
        <v>柳田</v>
      </c>
      <c r="L20" s="43" t="str">
        <f t="shared" si="7"/>
        <v>西武台</v>
      </c>
      <c r="M20" s="193">
        <v>18.850000000000001</v>
      </c>
      <c r="N20" s="303">
        <v>9</v>
      </c>
      <c r="O20" s="302"/>
      <c r="P20" s="19"/>
    </row>
    <row r="21" spans="1:17" s="51" customFormat="1" ht="30" customHeight="1">
      <c r="A21" s="43">
        <v>14</v>
      </c>
      <c r="B21" s="43">
        <v>10</v>
      </c>
      <c r="C21" s="43" t="str">
        <f t="shared" si="5"/>
        <v>永野</v>
      </c>
      <c r="D21" s="43" t="str">
        <f>VLOOKUP(B21,$B$33:$D$72,3)</f>
        <v>長生</v>
      </c>
      <c r="E21" s="193">
        <v>18.899999999999999</v>
      </c>
      <c r="F21" s="303">
        <v>8</v>
      </c>
      <c r="G21" s="302"/>
      <c r="H21" s="19"/>
      <c r="I21" s="43">
        <v>35</v>
      </c>
      <c r="J21" s="43">
        <v>37</v>
      </c>
      <c r="K21" s="43" t="str">
        <f t="shared" si="6"/>
        <v>丸木</v>
      </c>
      <c r="L21" s="43" t="str">
        <f t="shared" si="7"/>
        <v>習志野</v>
      </c>
      <c r="M21" s="193">
        <v>19.45</v>
      </c>
      <c r="N21" s="303">
        <v>4</v>
      </c>
      <c r="O21" s="302"/>
      <c r="P21" s="19"/>
    </row>
    <row r="22" spans="1:17" s="51" customFormat="1" ht="30" customHeight="1">
      <c r="A22" s="43">
        <v>15</v>
      </c>
      <c r="B22" s="43">
        <v>19</v>
      </c>
      <c r="C22" s="43" t="str">
        <f t="shared" si="5"/>
        <v>西廣</v>
      </c>
      <c r="D22" s="43" t="str">
        <f>VLOOKUP(B22,$B$33:$D$72,3)</f>
        <v>市立銚子</v>
      </c>
      <c r="E22" s="193">
        <v>18.850000000000001</v>
      </c>
      <c r="F22" s="303">
        <v>9</v>
      </c>
      <c r="G22" s="302"/>
      <c r="H22" s="19"/>
      <c r="I22" s="43">
        <v>36</v>
      </c>
      <c r="J22" s="43"/>
      <c r="K22" s="43" t="s">
        <v>216</v>
      </c>
      <c r="L22" s="43" t="s">
        <v>218</v>
      </c>
      <c r="M22" s="193">
        <v>19.7</v>
      </c>
      <c r="N22" s="303">
        <v>2</v>
      </c>
      <c r="O22" s="302"/>
      <c r="P22" s="19"/>
    </row>
    <row r="23" spans="1:17" s="51" customFormat="1" ht="30" customHeight="1">
      <c r="A23" s="43">
        <v>16</v>
      </c>
      <c r="B23" s="43">
        <v>13</v>
      </c>
      <c r="C23" s="43" t="str">
        <f t="shared" si="5"/>
        <v>飯田</v>
      </c>
      <c r="D23" s="43" t="s">
        <v>215</v>
      </c>
      <c r="E23" s="17" t="s">
        <v>569</v>
      </c>
      <c r="F23" s="303"/>
      <c r="G23" s="302"/>
      <c r="H23" s="19"/>
      <c r="I23" s="43">
        <v>37</v>
      </c>
      <c r="J23" s="43">
        <v>20</v>
      </c>
      <c r="K23" s="43" t="str">
        <f t="shared" si="6"/>
        <v>佐久間</v>
      </c>
      <c r="L23" s="43" t="str">
        <f t="shared" si="7"/>
        <v>市立銚子</v>
      </c>
      <c r="M23" s="193">
        <v>19.05</v>
      </c>
      <c r="N23" s="303">
        <v>7</v>
      </c>
      <c r="O23" s="302"/>
      <c r="P23" s="19"/>
    </row>
    <row r="24" spans="1:17" s="51" customFormat="1" ht="30" customHeight="1">
      <c r="A24" s="43">
        <v>17</v>
      </c>
      <c r="B24" s="43">
        <v>36</v>
      </c>
      <c r="C24" s="43" t="str">
        <f t="shared" si="5"/>
        <v>伊藤</v>
      </c>
      <c r="D24" s="43" t="str">
        <f>VLOOKUP(B24,$B$33:$D$72,3)</f>
        <v>習志野</v>
      </c>
      <c r="E24" s="193">
        <v>19.55</v>
      </c>
      <c r="F24" s="303">
        <v>4</v>
      </c>
      <c r="G24" s="302"/>
      <c r="H24" s="101"/>
      <c r="I24" s="43">
        <v>38</v>
      </c>
      <c r="J24" s="43">
        <v>21</v>
      </c>
      <c r="K24" s="43" t="str">
        <f t="shared" si="6"/>
        <v>関</v>
      </c>
      <c r="L24" s="43" t="str">
        <f t="shared" si="7"/>
        <v>昭和学院</v>
      </c>
      <c r="M24" s="193">
        <v>18.899999999999999</v>
      </c>
      <c r="N24" s="303">
        <v>8</v>
      </c>
      <c r="O24" s="302"/>
      <c r="P24" s="19"/>
    </row>
    <row r="25" spans="1:17" s="51" customFormat="1" ht="30" customHeight="1">
      <c r="A25" s="43">
        <v>18</v>
      </c>
      <c r="B25" s="43">
        <v>33</v>
      </c>
      <c r="C25" s="43" t="str">
        <f t="shared" si="5"/>
        <v>國田</v>
      </c>
      <c r="D25" s="43" t="str">
        <f>VLOOKUP(B25,$B$33:$D$72,3)</f>
        <v>麗澤</v>
      </c>
      <c r="E25" s="193">
        <v>19.149999999999999</v>
      </c>
      <c r="F25" s="303">
        <v>5</v>
      </c>
      <c r="G25" s="302"/>
      <c r="H25" s="101"/>
      <c r="I25" s="43">
        <v>39</v>
      </c>
      <c r="J25" s="289">
        <v>1</v>
      </c>
      <c r="K25" s="43" t="str">
        <f t="shared" si="6"/>
        <v>髙橋</v>
      </c>
      <c r="L25" s="43" t="str">
        <f t="shared" si="7"/>
        <v>拓大紅陵</v>
      </c>
      <c r="M25" s="17">
        <v>19.45</v>
      </c>
      <c r="N25" s="303">
        <v>5</v>
      </c>
      <c r="O25" s="302"/>
      <c r="P25" s="19"/>
    </row>
    <row r="26" spans="1:17" s="51" customFormat="1" ht="30" customHeight="1">
      <c r="A26" s="43">
        <v>19</v>
      </c>
      <c r="B26" s="289">
        <v>7</v>
      </c>
      <c r="C26" s="43" t="str">
        <f t="shared" si="5"/>
        <v>大内</v>
      </c>
      <c r="D26" s="43" t="str">
        <f>VLOOKUP(B26,$B$33:$D$72,3)</f>
        <v>木更津総合</v>
      </c>
      <c r="E26" s="17">
        <v>19.100000000000001</v>
      </c>
      <c r="F26" s="303">
        <v>6</v>
      </c>
      <c r="G26" s="302"/>
      <c r="H26" s="101"/>
      <c r="I26" s="43">
        <v>40</v>
      </c>
      <c r="J26" s="43">
        <v>8</v>
      </c>
      <c r="K26" s="43" t="str">
        <f t="shared" si="6"/>
        <v>中村</v>
      </c>
      <c r="L26" s="43" t="str">
        <f t="shared" si="7"/>
        <v>木更津総合</v>
      </c>
      <c r="M26" s="17" t="s">
        <v>569</v>
      </c>
      <c r="N26" s="303"/>
      <c r="O26" s="302"/>
      <c r="P26" s="19"/>
      <c r="Q26" s="181"/>
    </row>
    <row r="27" spans="1:17" s="51" customFormat="1" ht="30" customHeight="1">
      <c r="A27" s="43">
        <v>20</v>
      </c>
      <c r="B27" s="43">
        <v>3</v>
      </c>
      <c r="C27" s="43" t="str">
        <f t="shared" si="5"/>
        <v>木津</v>
      </c>
      <c r="D27" s="43" t="str">
        <f>VLOOKUP(B27,$B$33:$D$72,3)</f>
        <v>拓大紅陵</v>
      </c>
      <c r="E27" s="193">
        <v>20.149999999999999</v>
      </c>
      <c r="F27" s="303">
        <v>1</v>
      </c>
      <c r="G27" s="302"/>
      <c r="H27" s="19"/>
      <c r="I27" s="43">
        <v>41</v>
      </c>
      <c r="J27" s="289">
        <v>26</v>
      </c>
      <c r="K27" s="43" t="str">
        <f t="shared" si="6"/>
        <v>清水</v>
      </c>
      <c r="L27" s="43" t="str">
        <f t="shared" si="7"/>
        <v>秀明八千代</v>
      </c>
      <c r="M27" s="17">
        <v>20.05</v>
      </c>
      <c r="N27" s="303">
        <v>1</v>
      </c>
      <c r="O27" s="302"/>
      <c r="P27" s="19"/>
    </row>
    <row r="28" spans="1:17" s="51" customFormat="1" ht="30.75" customHeight="1">
      <c r="A28" s="674" t="s">
        <v>206</v>
      </c>
      <c r="B28" s="675"/>
      <c r="C28" s="675"/>
      <c r="D28" s="675"/>
      <c r="E28" s="675"/>
      <c r="F28" s="675"/>
      <c r="G28" s="675"/>
      <c r="H28" s="675"/>
      <c r="I28" s="675"/>
      <c r="J28" s="675"/>
      <c r="K28" s="675"/>
      <c r="L28" s="675"/>
      <c r="M28" s="675"/>
      <c r="N28" s="675"/>
      <c r="O28" s="675"/>
      <c r="Q28" s="181"/>
    </row>
    <row r="29" spans="1:17" s="51" customFormat="1" ht="24.75" customHeight="1">
      <c r="A29" s="53"/>
      <c r="B29" s="53"/>
      <c r="C29" s="53"/>
      <c r="D29" s="294"/>
      <c r="E29" s="55"/>
      <c r="F29" s="56"/>
      <c r="G29" s="56"/>
      <c r="I29" s="197"/>
      <c r="J29" s="197"/>
      <c r="K29" s="197"/>
      <c r="L29" s="197"/>
      <c r="M29" s="12"/>
      <c r="N29" s="197"/>
      <c r="Q29" s="181"/>
    </row>
    <row r="30" spans="1:17">
      <c r="I30" s="293"/>
      <c r="J30" s="293"/>
      <c r="K30" s="293"/>
      <c r="L30" s="293"/>
      <c r="M30" s="11"/>
      <c r="N30" s="293"/>
    </row>
    <row r="31" spans="1:17" s="293" customFormat="1" ht="12">
      <c r="E31" s="11"/>
      <c r="M31" s="11"/>
      <c r="Q31" s="181"/>
    </row>
    <row r="32" spans="1:17" s="293" customFormat="1" ht="17.25">
      <c r="C32" s="25" t="s">
        <v>34</v>
      </c>
      <c r="E32" s="11"/>
      <c r="J32" s="42"/>
    </row>
    <row r="33" spans="1:16" s="293" customFormat="1" ht="24">
      <c r="A33" s="292"/>
      <c r="B33" s="115">
        <v>1</v>
      </c>
      <c r="C33" s="167" t="s">
        <v>130</v>
      </c>
      <c r="D33" s="34" t="s">
        <v>67</v>
      </c>
      <c r="E33" s="34" t="s">
        <v>67</v>
      </c>
      <c r="F33" s="203"/>
      <c r="G33" s="42"/>
      <c r="H33" s="42"/>
      <c r="I33" s="42"/>
      <c r="J33" s="42"/>
      <c r="K33" s="42"/>
      <c r="L33" s="42"/>
      <c r="M33" s="42"/>
    </row>
    <row r="34" spans="1:16" s="293" customFormat="1" ht="24">
      <c r="A34" s="292"/>
      <c r="B34" s="115">
        <v>2</v>
      </c>
      <c r="C34" s="115" t="s">
        <v>153</v>
      </c>
      <c r="D34" s="34" t="s">
        <v>67</v>
      </c>
      <c r="E34" s="34" t="s">
        <v>67</v>
      </c>
      <c r="F34" s="300"/>
      <c r="G34" s="292"/>
      <c r="H34" s="292"/>
      <c r="I34" s="292"/>
      <c r="J34" s="294"/>
      <c r="K34" s="292"/>
      <c r="L34" s="292"/>
      <c r="M34" s="292"/>
    </row>
    <row r="35" spans="1:16" s="293" customFormat="1" ht="24">
      <c r="A35" s="292"/>
      <c r="B35" s="115">
        <v>3</v>
      </c>
      <c r="C35" s="115" t="s">
        <v>157</v>
      </c>
      <c r="D35" s="34" t="s">
        <v>67</v>
      </c>
      <c r="E35" s="34" t="s">
        <v>67</v>
      </c>
      <c r="F35" s="300"/>
      <c r="G35" s="292"/>
      <c r="H35" s="292"/>
      <c r="I35" s="292"/>
      <c r="J35" s="294"/>
      <c r="K35" s="292"/>
      <c r="L35" s="292"/>
      <c r="M35" s="292"/>
    </row>
    <row r="36" spans="1:16" s="293" customFormat="1" ht="24">
      <c r="A36" s="292"/>
      <c r="B36" s="115">
        <v>4</v>
      </c>
      <c r="C36" s="115" t="s">
        <v>152</v>
      </c>
      <c r="D36" s="34" t="s">
        <v>67</v>
      </c>
      <c r="E36" s="34" t="s">
        <v>67</v>
      </c>
      <c r="F36" s="291"/>
      <c r="G36" s="292"/>
      <c r="H36" s="294"/>
      <c r="I36" s="294"/>
      <c r="J36" s="294"/>
      <c r="K36" s="294"/>
      <c r="L36" s="294"/>
      <c r="M36" s="294"/>
    </row>
    <row r="37" spans="1:16" s="293" customFormat="1" ht="12">
      <c r="A37" s="292"/>
      <c r="B37" s="115">
        <v>5</v>
      </c>
      <c r="C37" s="115" t="s">
        <v>163</v>
      </c>
      <c r="D37" s="34" t="s">
        <v>120</v>
      </c>
      <c r="E37" s="34" t="s">
        <v>120</v>
      </c>
      <c r="F37" s="297"/>
      <c r="G37" s="292"/>
      <c r="H37" s="294"/>
      <c r="I37" s="294"/>
      <c r="J37" s="294"/>
      <c r="K37" s="294"/>
      <c r="L37" s="294"/>
      <c r="M37" s="294"/>
    </row>
    <row r="38" spans="1:16" s="293" customFormat="1" ht="24">
      <c r="A38" s="292"/>
      <c r="B38" s="115">
        <v>6</v>
      </c>
      <c r="C38" s="115" t="s">
        <v>164</v>
      </c>
      <c r="D38" s="34" t="s">
        <v>70</v>
      </c>
      <c r="E38" s="34" t="s">
        <v>70</v>
      </c>
      <c r="F38" s="291"/>
      <c r="G38" s="294"/>
      <c r="H38" s="294"/>
      <c r="I38" s="294"/>
      <c r="J38" s="294"/>
      <c r="K38" s="294"/>
      <c r="L38" s="294"/>
      <c r="M38" s="294"/>
    </row>
    <row r="39" spans="1:16" s="293" customFormat="1" ht="24">
      <c r="A39" s="292"/>
      <c r="B39" s="115">
        <v>7</v>
      </c>
      <c r="C39" s="115" t="s">
        <v>151</v>
      </c>
      <c r="D39" s="34" t="s">
        <v>52</v>
      </c>
      <c r="E39" s="34" t="s">
        <v>52</v>
      </c>
      <c r="F39" s="291"/>
      <c r="G39" s="291"/>
      <c r="H39" s="291"/>
      <c r="I39" s="298"/>
      <c r="J39" s="298"/>
      <c r="K39" s="298"/>
      <c r="L39" s="298"/>
      <c r="M39" s="298"/>
      <c r="N39" s="298"/>
      <c r="O39" s="291"/>
      <c r="P39" s="298"/>
    </row>
    <row r="40" spans="1:16" s="293" customFormat="1" ht="24">
      <c r="A40" s="292"/>
      <c r="B40" s="115">
        <v>8</v>
      </c>
      <c r="C40" s="115" t="s">
        <v>150</v>
      </c>
      <c r="D40" s="34" t="s">
        <v>52</v>
      </c>
      <c r="E40" s="34" t="s">
        <v>52</v>
      </c>
      <c r="F40" s="298"/>
      <c r="G40" s="298"/>
      <c r="H40" s="298"/>
      <c r="I40" s="298"/>
      <c r="J40" s="298"/>
      <c r="K40" s="298"/>
      <c r="L40" s="298"/>
      <c r="M40" s="298"/>
      <c r="N40" s="298"/>
      <c r="O40" s="291"/>
      <c r="P40" s="298"/>
    </row>
    <row r="41" spans="1:16" s="293" customFormat="1" ht="12">
      <c r="A41" s="292"/>
      <c r="B41" s="115">
        <v>9</v>
      </c>
      <c r="C41" s="115" t="s">
        <v>148</v>
      </c>
      <c r="D41" s="34" t="s">
        <v>57</v>
      </c>
      <c r="E41" s="34" t="s">
        <v>57</v>
      </c>
      <c r="F41" s="298"/>
      <c r="G41" s="298"/>
      <c r="H41" s="298"/>
      <c r="I41" s="291"/>
      <c r="J41" s="291"/>
      <c r="K41" s="63"/>
      <c r="L41" s="297"/>
      <c r="M41" s="297"/>
      <c r="N41" s="298"/>
      <c r="O41" s="291"/>
      <c r="P41" s="298"/>
    </row>
    <row r="42" spans="1:16" s="293" customFormat="1" ht="13.5">
      <c r="A42" s="292"/>
      <c r="B42" s="115">
        <v>10</v>
      </c>
      <c r="C42" s="115" t="s">
        <v>149</v>
      </c>
      <c r="D42" s="34" t="s">
        <v>57</v>
      </c>
      <c r="E42" s="34" t="s">
        <v>57</v>
      </c>
      <c r="F42" s="300"/>
      <c r="G42" s="300"/>
      <c r="H42" s="291"/>
      <c r="I42" s="291"/>
      <c r="J42" s="291"/>
      <c r="K42" s="63"/>
      <c r="L42" s="301"/>
      <c r="M42" s="297"/>
      <c r="N42" s="298"/>
      <c r="O42" s="298"/>
      <c r="P42" s="291"/>
    </row>
    <row r="43" spans="1:16" s="293" customFormat="1" ht="12">
      <c r="A43" s="292"/>
      <c r="B43" s="115">
        <v>11</v>
      </c>
      <c r="C43" s="115" t="s">
        <v>146</v>
      </c>
      <c r="D43" s="34" t="s">
        <v>56</v>
      </c>
      <c r="E43" s="34" t="s">
        <v>56</v>
      </c>
      <c r="F43" s="300"/>
      <c r="G43" s="300"/>
      <c r="H43" s="291"/>
      <c r="I43" s="291"/>
    </row>
    <row r="44" spans="1:16" s="293" customFormat="1" ht="12">
      <c r="A44" s="292"/>
      <c r="B44" s="115">
        <v>12</v>
      </c>
      <c r="C44" s="115" t="s">
        <v>147</v>
      </c>
      <c r="D44" s="34" t="s">
        <v>56</v>
      </c>
      <c r="E44" s="34" t="s">
        <v>56</v>
      </c>
      <c r="F44" s="300"/>
      <c r="G44" s="300"/>
      <c r="H44" s="291"/>
      <c r="I44" s="291"/>
    </row>
    <row r="45" spans="1:16" s="293" customFormat="1" ht="12">
      <c r="A45" s="292"/>
      <c r="B45" s="115">
        <v>13</v>
      </c>
      <c r="C45" s="115" t="s">
        <v>145</v>
      </c>
      <c r="D45" s="34" t="s">
        <v>76</v>
      </c>
      <c r="E45" s="34" t="s">
        <v>76</v>
      </c>
      <c r="F45" s="300"/>
      <c r="G45" s="300"/>
      <c r="H45" s="291"/>
      <c r="I45" s="297"/>
    </row>
    <row r="46" spans="1:16" s="293" customFormat="1" ht="12">
      <c r="A46" s="292"/>
      <c r="B46" s="115">
        <v>14</v>
      </c>
      <c r="C46" s="115" t="s">
        <v>136</v>
      </c>
      <c r="D46" s="34" t="s">
        <v>76</v>
      </c>
      <c r="E46" s="34" t="s">
        <v>76</v>
      </c>
      <c r="F46" s="300"/>
      <c r="G46" s="300"/>
      <c r="H46" s="291"/>
      <c r="I46" s="291"/>
    </row>
    <row r="47" spans="1:16" s="293" customFormat="1" ht="12">
      <c r="A47" s="292"/>
      <c r="B47" s="115">
        <v>15</v>
      </c>
      <c r="C47" s="115" t="s">
        <v>131</v>
      </c>
      <c r="D47" s="34" t="s">
        <v>37</v>
      </c>
      <c r="E47" s="34" t="s">
        <v>37</v>
      </c>
      <c r="F47" s="300"/>
    </row>
    <row r="48" spans="1:16" s="293" customFormat="1" ht="12">
      <c r="A48" s="292"/>
      <c r="B48" s="115">
        <v>16</v>
      </c>
      <c r="C48" s="115" t="s">
        <v>41</v>
      </c>
      <c r="D48" s="34" t="s">
        <v>37</v>
      </c>
      <c r="E48" s="34" t="s">
        <v>37</v>
      </c>
      <c r="F48" s="300"/>
      <c r="I48" s="291"/>
    </row>
    <row r="49" spans="1:28" s="293" customFormat="1" ht="12">
      <c r="A49" s="292"/>
      <c r="B49" s="115">
        <v>17</v>
      </c>
      <c r="C49" s="115" t="s">
        <v>142</v>
      </c>
      <c r="D49" s="34" t="s">
        <v>40</v>
      </c>
      <c r="E49" s="34" t="s">
        <v>40</v>
      </c>
      <c r="F49" s="300"/>
      <c r="I49" s="291"/>
    </row>
    <row r="50" spans="1:28" s="293" customFormat="1" ht="12">
      <c r="A50" s="292"/>
      <c r="B50" s="115">
        <v>18</v>
      </c>
      <c r="C50" s="115" t="s">
        <v>141</v>
      </c>
      <c r="D50" s="34" t="s">
        <v>40</v>
      </c>
      <c r="E50" s="34" t="s">
        <v>40</v>
      </c>
      <c r="F50" s="300"/>
      <c r="I50" s="291"/>
    </row>
    <row r="51" spans="1:28" s="293" customFormat="1" ht="24">
      <c r="A51" s="292"/>
      <c r="B51" s="115">
        <v>19</v>
      </c>
      <c r="C51" s="115" t="s">
        <v>143</v>
      </c>
      <c r="D51" s="34" t="s">
        <v>36</v>
      </c>
      <c r="E51" s="34" t="s">
        <v>36</v>
      </c>
      <c r="F51" s="300"/>
      <c r="I51" s="291"/>
    </row>
    <row r="52" spans="1:28" s="293" customFormat="1" ht="24">
      <c r="A52" s="292"/>
      <c r="B52" s="115">
        <v>20</v>
      </c>
      <c r="C52" s="115" t="s">
        <v>144</v>
      </c>
      <c r="D52" s="34" t="s">
        <v>36</v>
      </c>
      <c r="E52" s="34" t="s">
        <v>36</v>
      </c>
      <c r="F52" s="300"/>
      <c r="G52" s="300"/>
      <c r="H52" s="291"/>
      <c r="L52" s="299"/>
      <c r="M52" s="154"/>
      <c r="N52" s="154"/>
      <c r="O52" s="298"/>
      <c r="P52" s="298"/>
      <c r="U52" s="298"/>
      <c r="V52" s="298"/>
      <c r="W52" s="298"/>
      <c r="X52" s="298"/>
      <c r="Y52" s="291"/>
      <c r="Z52" s="291"/>
      <c r="AA52" s="291"/>
    </row>
    <row r="53" spans="1:28" s="293" customFormat="1" ht="24">
      <c r="A53" s="292"/>
      <c r="B53" s="115">
        <v>21</v>
      </c>
      <c r="C53" s="115" t="s">
        <v>128</v>
      </c>
      <c r="D53" s="34" t="s">
        <v>161</v>
      </c>
      <c r="E53" s="34" t="s">
        <v>161</v>
      </c>
      <c r="F53" s="203"/>
      <c r="G53" s="203"/>
      <c r="H53" s="292"/>
      <c r="I53" s="292"/>
      <c r="J53" s="42"/>
      <c r="K53" s="42"/>
      <c r="L53" s="292"/>
      <c r="M53" s="42"/>
      <c r="N53" s="292"/>
      <c r="O53" s="42"/>
      <c r="P53" s="42"/>
      <c r="Q53" s="42"/>
      <c r="R53" s="42"/>
      <c r="S53" s="292"/>
      <c r="T53" s="292"/>
      <c r="U53" s="42"/>
      <c r="V53" s="292"/>
      <c r="W53" s="292"/>
      <c r="X53" s="42"/>
      <c r="Y53" s="42"/>
      <c r="Z53" s="42"/>
      <c r="AA53" s="42"/>
      <c r="AB53" s="42"/>
    </row>
    <row r="54" spans="1:28" s="293" customFormat="1" ht="12">
      <c r="A54" s="292"/>
      <c r="B54" s="115">
        <v>22</v>
      </c>
      <c r="C54" s="115" t="s">
        <v>125</v>
      </c>
      <c r="D54" s="34" t="s">
        <v>55</v>
      </c>
      <c r="E54" s="34" t="s">
        <v>55</v>
      </c>
      <c r="F54" s="203"/>
      <c r="G54" s="203"/>
      <c r="H54" s="42"/>
      <c r="I54" s="42"/>
      <c r="J54" s="42"/>
      <c r="K54" s="42"/>
      <c r="L54" s="42"/>
      <c r="M54" s="42"/>
      <c r="N54" s="42"/>
      <c r="O54" s="42"/>
      <c r="P54" s="42"/>
      <c r="Q54" s="42"/>
      <c r="R54" s="42"/>
      <c r="S54" s="42"/>
      <c r="T54" s="42"/>
      <c r="U54" s="42"/>
      <c r="V54" s="42"/>
      <c r="W54" s="42"/>
      <c r="X54" s="42"/>
      <c r="Y54" s="42"/>
      <c r="Z54" s="42"/>
      <c r="AA54" s="42"/>
      <c r="AB54" s="42"/>
    </row>
    <row r="55" spans="1:28" s="293" customFormat="1" ht="12">
      <c r="A55" s="292"/>
      <c r="B55" s="115">
        <v>23</v>
      </c>
      <c r="C55" s="115" t="s">
        <v>126</v>
      </c>
      <c r="D55" s="34" t="s">
        <v>55</v>
      </c>
      <c r="E55" s="34" t="s">
        <v>55</v>
      </c>
      <c r="F55" s="203"/>
      <c r="G55" s="203"/>
      <c r="H55" s="292"/>
      <c r="I55" s="292"/>
      <c r="J55" s="294"/>
      <c r="K55" s="294"/>
      <c r="L55" s="294"/>
      <c r="M55" s="294"/>
      <c r="N55" s="292"/>
      <c r="O55" s="294"/>
      <c r="P55" s="292"/>
      <c r="Q55" s="292"/>
      <c r="R55" s="294"/>
      <c r="S55" s="294"/>
      <c r="T55" s="292"/>
      <c r="U55" s="294"/>
      <c r="V55" s="292"/>
      <c r="W55" s="292"/>
      <c r="X55" s="294"/>
      <c r="Y55" s="294"/>
      <c r="Z55" s="294"/>
      <c r="AA55" s="294"/>
      <c r="AB55" s="294"/>
    </row>
    <row r="56" spans="1:28" s="293" customFormat="1" ht="24">
      <c r="A56" s="292"/>
      <c r="B56" s="115">
        <v>24</v>
      </c>
      <c r="C56" s="115" t="s">
        <v>140</v>
      </c>
      <c r="D56" s="34" t="s">
        <v>63</v>
      </c>
      <c r="E56" s="34" t="s">
        <v>63</v>
      </c>
      <c r="F56" s="203"/>
      <c r="G56" s="203"/>
      <c r="H56" s="294"/>
      <c r="I56" s="292"/>
      <c r="J56" s="294"/>
      <c r="K56" s="294"/>
      <c r="L56" s="294"/>
      <c r="M56" s="294"/>
      <c r="N56" s="292"/>
      <c r="O56" s="294"/>
      <c r="P56" s="294"/>
      <c r="Q56" s="292"/>
      <c r="R56" s="294"/>
      <c r="S56" s="294"/>
      <c r="T56" s="292"/>
      <c r="U56" s="294"/>
      <c r="V56" s="292"/>
      <c r="W56" s="292"/>
      <c r="X56" s="294"/>
      <c r="Y56" s="294"/>
      <c r="Z56" s="294"/>
      <c r="AA56" s="294"/>
      <c r="AB56" s="294"/>
    </row>
    <row r="57" spans="1:28" ht="24">
      <c r="A57" s="295"/>
      <c r="B57" s="115">
        <v>25</v>
      </c>
      <c r="C57" s="115" t="s">
        <v>139</v>
      </c>
      <c r="D57" s="34" t="s">
        <v>63</v>
      </c>
      <c r="E57" s="34" t="s">
        <v>63</v>
      </c>
      <c r="F57" s="203"/>
      <c r="G57" s="203"/>
      <c r="H57" s="294"/>
      <c r="I57" s="294"/>
      <c r="J57" s="294"/>
      <c r="K57" s="294"/>
      <c r="L57" s="295"/>
      <c r="M57" s="294"/>
      <c r="N57" s="294"/>
      <c r="O57" s="294"/>
      <c r="P57" s="294"/>
      <c r="Q57" s="294"/>
      <c r="R57" s="294"/>
      <c r="S57" s="294"/>
      <c r="T57" s="294"/>
      <c r="U57" s="294"/>
      <c r="V57" s="294"/>
      <c r="W57" s="294"/>
      <c r="X57" s="294"/>
      <c r="Y57" s="294"/>
      <c r="Z57" s="294"/>
      <c r="AA57" s="294"/>
      <c r="AB57" s="294"/>
    </row>
    <row r="58" spans="1:28" ht="24">
      <c r="A58" s="295"/>
      <c r="B58" s="115">
        <v>26</v>
      </c>
      <c r="C58" s="115" t="s">
        <v>41</v>
      </c>
      <c r="D58" s="34" t="s">
        <v>63</v>
      </c>
      <c r="E58" s="34" t="s">
        <v>63</v>
      </c>
      <c r="F58" s="203"/>
      <c r="H58" s="294"/>
      <c r="I58" s="294"/>
      <c r="J58" s="294"/>
      <c r="K58" s="294"/>
      <c r="L58" s="295"/>
      <c r="M58" s="294"/>
      <c r="N58" s="294"/>
      <c r="O58" s="294"/>
      <c r="P58" s="294"/>
      <c r="Q58" s="294"/>
      <c r="R58" s="294"/>
      <c r="S58" s="294"/>
      <c r="T58" s="294"/>
      <c r="U58" s="294"/>
      <c r="V58" s="294"/>
      <c r="W58" s="294"/>
      <c r="X58" s="294"/>
      <c r="Y58" s="294"/>
      <c r="Z58" s="294"/>
      <c r="AA58" s="294"/>
      <c r="AB58" s="294"/>
    </row>
    <row r="59" spans="1:28" ht="24">
      <c r="B59" s="115">
        <v>27</v>
      </c>
      <c r="C59" s="115" t="s">
        <v>137</v>
      </c>
      <c r="D59" s="34" t="s">
        <v>63</v>
      </c>
      <c r="E59" s="34" t="s">
        <v>63</v>
      </c>
      <c r="Q59" s="63"/>
      <c r="R59" s="297"/>
      <c r="S59" s="96"/>
      <c r="T59" s="297"/>
      <c r="U59" s="298"/>
      <c r="V59" s="298"/>
      <c r="W59" s="298"/>
      <c r="X59" s="298"/>
      <c r="Y59" s="96"/>
      <c r="Z59" s="96"/>
      <c r="AA59" s="96"/>
    </row>
    <row r="60" spans="1:28" ht="24">
      <c r="B60" s="115">
        <v>28</v>
      </c>
      <c r="C60" s="115" t="s">
        <v>136</v>
      </c>
      <c r="D60" s="34" t="s">
        <v>63</v>
      </c>
      <c r="E60" s="34" t="s">
        <v>63</v>
      </c>
      <c r="Q60" s="63"/>
      <c r="R60" s="297"/>
      <c r="S60" s="96"/>
      <c r="T60" s="297"/>
      <c r="U60" s="298"/>
      <c r="V60" s="298"/>
      <c r="W60" s="298"/>
      <c r="X60" s="298"/>
      <c r="Y60" s="96"/>
      <c r="Z60" s="96"/>
      <c r="AA60" s="96"/>
    </row>
    <row r="61" spans="1:28" ht="24">
      <c r="B61" s="115">
        <v>29</v>
      </c>
      <c r="C61" s="115" t="s">
        <v>138</v>
      </c>
      <c r="D61" s="34" t="s">
        <v>63</v>
      </c>
      <c r="E61" s="34" t="s">
        <v>63</v>
      </c>
      <c r="Q61" s="63"/>
      <c r="R61" s="297"/>
      <c r="S61" s="96"/>
      <c r="T61" s="96"/>
      <c r="U61" s="96"/>
      <c r="V61" s="96"/>
      <c r="W61" s="96"/>
      <c r="X61" s="96"/>
      <c r="Y61" s="96"/>
      <c r="Z61" s="96"/>
      <c r="AA61" s="96"/>
    </row>
    <row r="62" spans="1:28">
      <c r="B62" s="115">
        <v>30</v>
      </c>
      <c r="C62" s="115" t="s">
        <v>162</v>
      </c>
      <c r="D62" s="34" t="s">
        <v>66</v>
      </c>
      <c r="E62" s="34" t="s">
        <v>66</v>
      </c>
      <c r="Q62" s="63"/>
      <c r="R62" s="297"/>
      <c r="S62" s="96"/>
      <c r="T62" s="96"/>
      <c r="U62" s="96"/>
      <c r="V62" s="96"/>
      <c r="W62" s="96"/>
      <c r="X62" s="96"/>
      <c r="Y62" s="96"/>
      <c r="Z62" s="96"/>
      <c r="AA62" s="96"/>
    </row>
    <row r="63" spans="1:28">
      <c r="B63" s="115">
        <v>31</v>
      </c>
      <c r="C63" s="115" t="s">
        <v>131</v>
      </c>
      <c r="D63" s="34" t="s">
        <v>66</v>
      </c>
      <c r="E63" s="34" t="s">
        <v>66</v>
      </c>
      <c r="Q63" s="63"/>
      <c r="R63" s="297"/>
      <c r="S63" s="96"/>
      <c r="T63" s="96"/>
      <c r="U63" s="96"/>
      <c r="V63" s="96"/>
      <c r="W63" s="96"/>
      <c r="X63" s="96"/>
      <c r="Y63" s="96"/>
      <c r="Z63" s="96"/>
      <c r="AA63" s="96"/>
    </row>
    <row r="64" spans="1:28">
      <c r="B64" s="115">
        <v>32</v>
      </c>
      <c r="C64" s="115" t="s">
        <v>124</v>
      </c>
      <c r="D64" s="34" t="s">
        <v>54</v>
      </c>
      <c r="E64" s="34" t="s">
        <v>54</v>
      </c>
      <c r="Q64" s="63"/>
      <c r="R64" s="297"/>
      <c r="S64" s="96"/>
      <c r="T64" s="96"/>
      <c r="U64" s="96"/>
      <c r="V64" s="96"/>
      <c r="W64" s="96"/>
      <c r="X64" s="96"/>
      <c r="Y64" s="96"/>
      <c r="Z64" s="96"/>
      <c r="AA64" s="96"/>
    </row>
    <row r="65" spans="2:27">
      <c r="B65" s="115">
        <v>33</v>
      </c>
      <c r="C65" s="115" t="s">
        <v>165</v>
      </c>
      <c r="D65" s="34" t="s">
        <v>54</v>
      </c>
      <c r="E65" s="34" t="s">
        <v>54</v>
      </c>
      <c r="Q65" s="63"/>
      <c r="R65" s="96"/>
      <c r="S65" s="96"/>
      <c r="T65" s="96"/>
      <c r="U65" s="96"/>
      <c r="V65" s="96"/>
      <c r="W65" s="96"/>
      <c r="X65" s="96"/>
      <c r="Y65" s="96"/>
      <c r="Z65" s="96"/>
      <c r="AA65" s="96"/>
    </row>
    <row r="66" spans="2:27" ht="27">
      <c r="B66" s="115">
        <v>34</v>
      </c>
      <c r="C66" s="58" t="s">
        <v>129</v>
      </c>
      <c r="D66" s="97" t="s">
        <v>65</v>
      </c>
      <c r="E66" s="97" t="s">
        <v>65</v>
      </c>
      <c r="M66" s="197"/>
      <c r="Q66" s="197"/>
      <c r="S66" s="96"/>
      <c r="T66" s="96"/>
      <c r="U66" s="96"/>
      <c r="V66" s="96"/>
      <c r="W66" s="96"/>
      <c r="X66" s="96"/>
      <c r="Y66" s="96"/>
      <c r="Z66" s="96"/>
      <c r="AA66" s="96"/>
    </row>
    <row r="67" spans="2:27" ht="27">
      <c r="B67" s="115">
        <v>35</v>
      </c>
      <c r="C67" s="58" t="s">
        <v>127</v>
      </c>
      <c r="D67" s="97" t="s">
        <v>65</v>
      </c>
      <c r="E67" s="97" t="s">
        <v>65</v>
      </c>
      <c r="M67" s="197"/>
      <c r="Q67" s="197"/>
      <c r="S67" s="96"/>
      <c r="T67" s="96"/>
      <c r="U67" s="96"/>
      <c r="V67" s="96"/>
      <c r="W67" s="96"/>
      <c r="X67" s="96"/>
      <c r="Y67" s="96"/>
      <c r="Z67" s="96"/>
      <c r="AA67" s="96"/>
    </row>
    <row r="68" spans="2:27">
      <c r="B68" s="115">
        <v>36</v>
      </c>
      <c r="C68" s="58" t="s">
        <v>129</v>
      </c>
      <c r="D68" s="97" t="s">
        <v>53</v>
      </c>
      <c r="E68" s="97" t="s">
        <v>53</v>
      </c>
      <c r="M68" s="197"/>
      <c r="Q68" s="197"/>
      <c r="S68" s="96"/>
      <c r="T68" s="96"/>
      <c r="U68" s="96"/>
      <c r="V68" s="96"/>
      <c r="W68" s="96"/>
      <c r="X68" s="96"/>
      <c r="Y68" s="96"/>
      <c r="Z68" s="96"/>
      <c r="AA68" s="96"/>
    </row>
    <row r="69" spans="2:27">
      <c r="B69" s="115">
        <v>37</v>
      </c>
      <c r="C69" s="58" t="s">
        <v>132</v>
      </c>
      <c r="D69" s="97" t="s">
        <v>53</v>
      </c>
      <c r="E69" s="97" t="s">
        <v>53</v>
      </c>
      <c r="Q69" s="63"/>
      <c r="R69" s="96"/>
      <c r="S69" s="96"/>
      <c r="T69" s="96"/>
      <c r="U69" s="96"/>
      <c r="V69" s="96"/>
      <c r="W69" s="96"/>
      <c r="X69" s="96"/>
      <c r="Y69" s="96"/>
      <c r="Z69" s="96"/>
      <c r="AA69" s="96"/>
    </row>
    <row r="70" spans="2:27">
      <c r="B70" s="115">
        <v>38</v>
      </c>
      <c r="C70" s="58" t="s">
        <v>133</v>
      </c>
      <c r="D70" s="97" t="s">
        <v>53</v>
      </c>
      <c r="E70" s="97" t="s">
        <v>53</v>
      </c>
      <c r="Q70" s="63"/>
      <c r="R70" s="96"/>
      <c r="S70" s="96"/>
      <c r="T70" s="96"/>
      <c r="U70" s="96"/>
      <c r="V70" s="96"/>
      <c r="W70" s="96"/>
      <c r="X70" s="96"/>
      <c r="Y70" s="96"/>
      <c r="Z70" s="96"/>
      <c r="AA70" s="96"/>
    </row>
    <row r="71" spans="2:27">
      <c r="B71" s="115">
        <v>39</v>
      </c>
      <c r="C71" s="58" t="s">
        <v>134</v>
      </c>
      <c r="D71" s="58" t="s">
        <v>64</v>
      </c>
      <c r="E71" s="58" t="s">
        <v>64</v>
      </c>
      <c r="Q71" s="63"/>
      <c r="R71" s="96"/>
      <c r="S71" s="96"/>
      <c r="T71" s="96"/>
      <c r="U71" s="96"/>
      <c r="V71" s="96"/>
      <c r="W71" s="96"/>
      <c r="X71" s="96"/>
      <c r="Y71" s="96"/>
      <c r="Z71" s="96"/>
      <c r="AA71" s="96"/>
    </row>
    <row r="72" spans="2:27">
      <c r="B72" s="115">
        <v>40</v>
      </c>
      <c r="C72" s="58" t="s">
        <v>135</v>
      </c>
      <c r="D72" s="58" t="s">
        <v>64</v>
      </c>
      <c r="E72" s="58" t="s">
        <v>64</v>
      </c>
      <c r="Q72" s="63"/>
      <c r="R72" s="96"/>
      <c r="S72" s="96"/>
      <c r="T72" s="96"/>
      <c r="U72" s="96"/>
      <c r="V72" s="96"/>
      <c r="W72" s="96"/>
      <c r="X72" s="96"/>
      <c r="Y72" s="96"/>
      <c r="Z72" s="96"/>
      <c r="AA72" s="96"/>
    </row>
    <row r="73" spans="2:27">
      <c r="D73" s="12"/>
      <c r="Q73" s="63"/>
      <c r="R73" s="96"/>
      <c r="S73" s="96"/>
      <c r="T73" s="96"/>
      <c r="U73" s="96"/>
      <c r="V73" s="96"/>
      <c r="W73" s="96"/>
      <c r="X73" s="96"/>
      <c r="Y73" s="96"/>
      <c r="Z73" s="96"/>
      <c r="AA73" s="96"/>
    </row>
    <row r="74" spans="2:27">
      <c r="Q74" s="63"/>
      <c r="R74" s="96"/>
      <c r="S74" s="96"/>
      <c r="T74" s="96"/>
      <c r="U74" s="96"/>
      <c r="V74" s="96"/>
      <c r="W74" s="96"/>
      <c r="X74" s="96"/>
      <c r="Y74" s="96"/>
      <c r="Z74" s="96"/>
      <c r="AA74" s="96"/>
    </row>
    <row r="75" spans="2:27">
      <c r="Q75" s="63"/>
      <c r="R75" s="96"/>
      <c r="S75" s="96"/>
      <c r="T75" s="96"/>
      <c r="U75" s="96"/>
      <c r="V75" s="96"/>
      <c r="W75" s="96"/>
      <c r="X75" s="96"/>
      <c r="Y75" s="96"/>
      <c r="Z75" s="96"/>
      <c r="AA75" s="96"/>
    </row>
    <row r="76" spans="2:27">
      <c r="Q76" s="63"/>
      <c r="R76" s="96"/>
      <c r="S76" s="96"/>
      <c r="T76" s="96"/>
      <c r="U76" s="96"/>
      <c r="V76" s="96"/>
      <c r="W76" s="96"/>
      <c r="X76" s="96"/>
      <c r="Y76" s="96"/>
      <c r="Z76" s="96"/>
      <c r="AA76" s="96"/>
    </row>
    <row r="77" spans="2:27">
      <c r="Q77" s="63"/>
      <c r="R77" s="96"/>
      <c r="S77" s="96"/>
      <c r="T77" s="96"/>
      <c r="U77" s="96"/>
      <c r="V77" s="96"/>
      <c r="W77" s="96"/>
      <c r="X77" s="96"/>
      <c r="Y77" s="96"/>
      <c r="Z77" s="96"/>
      <c r="AA77" s="96"/>
    </row>
    <row r="78" spans="2:27">
      <c r="Q78" s="63"/>
      <c r="R78" s="96"/>
      <c r="S78" s="96"/>
      <c r="T78" s="96"/>
      <c r="U78" s="96"/>
      <c r="V78" s="96"/>
      <c r="W78" s="96"/>
      <c r="X78" s="96"/>
      <c r="Y78" s="96"/>
      <c r="Z78" s="96"/>
      <c r="AA78" s="96"/>
    </row>
    <row r="79" spans="2:27">
      <c r="Q79" s="63"/>
      <c r="R79" s="96"/>
      <c r="S79" s="96"/>
      <c r="T79" s="96"/>
      <c r="U79" s="96"/>
      <c r="V79" s="96"/>
      <c r="W79" s="96"/>
      <c r="X79" s="96"/>
      <c r="Y79" s="96"/>
      <c r="Z79" s="96"/>
      <c r="AA79" s="96"/>
    </row>
    <row r="80" spans="2:27">
      <c r="Q80" s="63"/>
      <c r="R80" s="96"/>
      <c r="S80" s="96"/>
      <c r="T80" s="96"/>
      <c r="U80" s="96"/>
      <c r="V80" s="96"/>
      <c r="W80" s="96"/>
      <c r="X80" s="96"/>
      <c r="Y80" s="96"/>
      <c r="Z80" s="96"/>
      <c r="AA80" s="96"/>
    </row>
    <row r="81" spans="5:27">
      <c r="Q81" s="63"/>
      <c r="R81" s="96"/>
      <c r="S81" s="96"/>
      <c r="T81" s="96"/>
      <c r="U81" s="96"/>
      <c r="V81" s="96"/>
      <c r="W81" s="96"/>
      <c r="X81" s="96"/>
      <c r="Y81" s="96"/>
      <c r="Z81" s="96"/>
      <c r="AA81" s="96"/>
    </row>
    <row r="82" spans="5:27">
      <c r="Q82" s="63"/>
      <c r="R82" s="96"/>
      <c r="S82" s="96"/>
      <c r="T82" s="96"/>
      <c r="U82" s="96"/>
      <c r="V82" s="96"/>
      <c r="W82" s="96"/>
      <c r="X82" s="96"/>
      <c r="Y82" s="96"/>
      <c r="Z82" s="96"/>
      <c r="AA82" s="96"/>
    </row>
    <row r="83" spans="5:27">
      <c r="Q83" s="63"/>
      <c r="R83" s="96"/>
      <c r="S83" s="96"/>
      <c r="T83" s="96"/>
      <c r="U83" s="96"/>
      <c r="V83" s="96"/>
      <c r="W83" s="96"/>
      <c r="X83" s="96"/>
      <c r="Y83" s="96"/>
      <c r="Z83" s="96"/>
      <c r="AA83" s="96"/>
    </row>
    <row r="84" spans="5:27">
      <c r="E84" s="197"/>
      <c r="M84" s="197"/>
      <c r="Q84" s="63"/>
      <c r="R84" s="96"/>
      <c r="S84" s="96"/>
      <c r="T84" s="96"/>
      <c r="U84" s="96"/>
      <c r="V84" s="96"/>
      <c r="W84" s="96"/>
      <c r="X84" s="96"/>
      <c r="Y84" s="96"/>
      <c r="Z84" s="96"/>
      <c r="AA84" s="96"/>
    </row>
    <row r="85" spans="5:27">
      <c r="E85" s="197"/>
      <c r="M85" s="197"/>
      <c r="Q85" s="63"/>
      <c r="R85" s="96"/>
      <c r="S85" s="96"/>
      <c r="T85" s="96"/>
      <c r="U85" s="96"/>
      <c r="V85" s="96"/>
      <c r="W85" s="96"/>
      <c r="X85" s="96"/>
      <c r="Y85" s="96"/>
      <c r="Z85" s="96"/>
      <c r="AA85" s="96"/>
    </row>
    <row r="86" spans="5:27">
      <c r="E86" s="197"/>
      <c r="M86" s="197"/>
      <c r="Q86" s="63"/>
      <c r="R86" s="96"/>
      <c r="S86" s="96"/>
      <c r="T86" s="96"/>
      <c r="U86" s="96"/>
      <c r="V86" s="96"/>
      <c r="W86" s="96"/>
      <c r="X86" s="96"/>
      <c r="Y86" s="96"/>
      <c r="Z86" s="96"/>
      <c r="AA86" s="96"/>
    </row>
    <row r="87" spans="5:27">
      <c r="E87" s="197"/>
      <c r="M87" s="197"/>
      <c r="Q87" s="63"/>
      <c r="R87" s="96"/>
      <c r="S87" s="96"/>
      <c r="T87" s="96"/>
      <c r="U87" s="96"/>
      <c r="V87" s="96"/>
      <c r="W87" s="96"/>
      <c r="X87" s="96"/>
      <c r="Y87" s="96"/>
      <c r="Z87" s="96"/>
      <c r="AA87" s="96"/>
    </row>
    <row r="88" spans="5:27">
      <c r="E88" s="197"/>
      <c r="M88" s="197"/>
      <c r="Q88" s="63"/>
      <c r="R88" s="96"/>
      <c r="S88" s="96"/>
      <c r="T88" s="96"/>
      <c r="U88" s="96"/>
      <c r="V88" s="96"/>
      <c r="W88" s="96"/>
      <c r="X88" s="96"/>
      <c r="Y88" s="96"/>
      <c r="Z88" s="96"/>
      <c r="AA88" s="96"/>
    </row>
    <row r="89" spans="5:27">
      <c r="E89" s="197"/>
      <c r="M89" s="197"/>
      <c r="Q89" s="63"/>
      <c r="R89" s="96"/>
      <c r="S89" s="96"/>
      <c r="T89" s="96"/>
      <c r="U89" s="96"/>
      <c r="V89" s="96"/>
      <c r="W89" s="96"/>
      <c r="X89" s="96"/>
      <c r="Y89" s="96"/>
      <c r="Z89" s="96"/>
      <c r="AA89" s="96"/>
    </row>
    <row r="90" spans="5:27">
      <c r="E90" s="197"/>
      <c r="M90" s="197"/>
      <c r="Q90" s="63"/>
      <c r="R90" s="96"/>
      <c r="S90" s="96"/>
      <c r="T90" s="96"/>
      <c r="U90" s="96"/>
      <c r="V90" s="96"/>
      <c r="W90" s="96"/>
      <c r="X90" s="96"/>
      <c r="Y90" s="96"/>
      <c r="Z90" s="96"/>
      <c r="AA90" s="96"/>
    </row>
    <row r="91" spans="5:27">
      <c r="E91" s="197"/>
      <c r="M91" s="197"/>
      <c r="Q91" s="63"/>
      <c r="R91" s="96"/>
      <c r="S91" s="96"/>
      <c r="T91" s="96"/>
      <c r="U91" s="96"/>
      <c r="V91" s="96"/>
      <c r="W91" s="96"/>
      <c r="X91" s="96"/>
      <c r="Y91" s="96"/>
      <c r="Z91" s="96"/>
      <c r="AA91" s="96"/>
    </row>
    <row r="92" spans="5:27">
      <c r="E92" s="197"/>
      <c r="M92" s="197"/>
      <c r="Q92" s="63"/>
      <c r="R92" s="96"/>
      <c r="S92" s="96"/>
      <c r="T92" s="96"/>
      <c r="U92" s="96"/>
      <c r="V92" s="96"/>
      <c r="W92" s="96"/>
      <c r="X92" s="96"/>
      <c r="Y92" s="96"/>
      <c r="Z92" s="96"/>
      <c r="AA92" s="96"/>
    </row>
    <row r="93" spans="5:27">
      <c r="E93" s="197"/>
      <c r="M93" s="197"/>
      <c r="Q93" s="63"/>
      <c r="R93" s="96"/>
      <c r="S93" s="96"/>
      <c r="T93" s="96"/>
      <c r="U93" s="96"/>
      <c r="V93" s="96"/>
      <c r="W93" s="96"/>
      <c r="X93" s="96"/>
      <c r="Y93" s="96"/>
      <c r="Z93" s="96"/>
      <c r="AA93" s="96"/>
    </row>
    <row r="94" spans="5:27">
      <c r="E94" s="197"/>
      <c r="M94" s="197"/>
      <c r="Q94" s="63"/>
      <c r="R94" s="96"/>
      <c r="S94" s="96"/>
      <c r="T94" s="96"/>
      <c r="U94" s="96"/>
      <c r="V94" s="96"/>
      <c r="W94" s="96"/>
      <c r="X94" s="96"/>
      <c r="Y94" s="96"/>
      <c r="Z94" s="96"/>
      <c r="AA94" s="96"/>
    </row>
    <row r="95" spans="5:27">
      <c r="E95" s="197"/>
      <c r="M95" s="197"/>
      <c r="Q95" s="63"/>
      <c r="R95" s="96"/>
      <c r="S95" s="96"/>
      <c r="T95" s="96"/>
      <c r="U95" s="96"/>
      <c r="V95" s="96"/>
      <c r="W95" s="96"/>
      <c r="X95" s="96"/>
      <c r="Y95" s="96"/>
      <c r="Z95" s="96"/>
      <c r="AA95" s="96"/>
    </row>
    <row r="96" spans="5:27">
      <c r="E96" s="197"/>
      <c r="M96" s="197"/>
      <c r="Q96" s="63"/>
      <c r="R96" s="96"/>
      <c r="S96" s="96"/>
      <c r="T96" s="96"/>
      <c r="U96" s="96"/>
      <c r="V96" s="96"/>
      <c r="W96" s="96"/>
      <c r="X96" s="96"/>
      <c r="Y96" s="96"/>
      <c r="Z96" s="96"/>
      <c r="AA96" s="96"/>
    </row>
    <row r="97" spans="17:27" s="197" customFormat="1">
      <c r="Q97" s="63"/>
      <c r="R97" s="96"/>
      <c r="S97" s="96"/>
      <c r="T97" s="96"/>
      <c r="U97" s="96"/>
      <c r="V97" s="96"/>
      <c r="W97" s="96"/>
      <c r="X97" s="96"/>
      <c r="Y97" s="96"/>
      <c r="Z97" s="96"/>
      <c r="AA97" s="96"/>
    </row>
    <row r="98" spans="17:27" s="197" customFormat="1">
      <c r="Q98" s="63"/>
      <c r="R98" s="96"/>
      <c r="S98" s="96"/>
      <c r="T98" s="96"/>
      <c r="U98" s="96"/>
      <c r="V98" s="96"/>
      <c r="W98" s="96"/>
      <c r="X98" s="96"/>
      <c r="Y98" s="96"/>
      <c r="Z98" s="96"/>
      <c r="AA98" s="96"/>
    </row>
    <row r="99" spans="17:27" s="197" customFormat="1">
      <c r="Q99" s="63"/>
      <c r="R99" s="96"/>
      <c r="S99" s="96"/>
      <c r="T99" s="96"/>
      <c r="U99" s="96"/>
      <c r="V99" s="96"/>
      <c r="W99" s="96"/>
      <c r="X99" s="96"/>
      <c r="Y99" s="96"/>
      <c r="Z99" s="96"/>
      <c r="AA99" s="96"/>
    </row>
    <row r="100" spans="17:27" s="197" customFormat="1">
      <c r="Q100" s="63"/>
      <c r="R100" s="96"/>
      <c r="S100" s="96"/>
      <c r="T100" s="96"/>
      <c r="U100" s="96"/>
      <c r="V100" s="96"/>
      <c r="W100" s="96"/>
      <c r="X100" s="96"/>
      <c r="Y100" s="96"/>
      <c r="Z100" s="96"/>
      <c r="AA100" s="96"/>
    </row>
    <row r="101" spans="17:27" s="197" customFormat="1">
      <c r="Q101" s="63"/>
      <c r="R101" s="96"/>
      <c r="S101" s="96"/>
      <c r="T101" s="96"/>
      <c r="U101" s="96"/>
      <c r="V101" s="96"/>
      <c r="W101" s="96"/>
      <c r="X101" s="96"/>
      <c r="Y101" s="96"/>
      <c r="Z101" s="96"/>
      <c r="AA101" s="96"/>
    </row>
    <row r="102" spans="17:27" s="197" customFormat="1">
      <c r="Q102" s="63"/>
      <c r="R102" s="96"/>
      <c r="S102" s="96"/>
      <c r="T102" s="96"/>
      <c r="U102" s="96"/>
      <c r="V102" s="96"/>
      <c r="W102" s="96"/>
      <c r="X102" s="96"/>
      <c r="Y102" s="96"/>
      <c r="Z102" s="96"/>
      <c r="AA102" s="96"/>
    </row>
    <row r="103" spans="17:27" s="197" customFormat="1">
      <c r="Q103" s="63"/>
      <c r="R103" s="96"/>
      <c r="S103" s="96"/>
      <c r="T103" s="96"/>
      <c r="U103" s="96"/>
      <c r="V103" s="96"/>
      <c r="W103" s="96"/>
      <c r="X103" s="96"/>
      <c r="Y103" s="96"/>
      <c r="Z103" s="96"/>
      <c r="AA103" s="96"/>
    </row>
  </sheetData>
  <mergeCells count="2">
    <mergeCell ref="A1:N1"/>
    <mergeCell ref="A28:O28"/>
  </mergeCells>
  <phoneticPr fontId="3"/>
  <conditionalFormatting sqref="N29:N31 H44:H46 F1:G1 N69:N65505 F69:G65506 F59:G65 H52 F29:G31 F32 N59:N65 N17:N26 N2:N11 F2:F11 F17:F26 F13:F15">
    <cfRule type="cellIs" dxfId="648" priority="19" stopIfTrue="1" operator="lessThanOrEqual">
      <formula>4</formula>
    </cfRule>
    <cfRule type="cellIs" dxfId="647" priority="20" stopIfTrue="1" operator="between">
      <formula>5</formula>
      <formula>20</formula>
    </cfRule>
  </conditionalFormatting>
  <conditionalFormatting sqref="N29:N31 H44:H46 F1:G1 H52 N2:N11 F2:F11 F17:F26 F13:F15">
    <cfRule type="cellIs" dxfId="646" priority="17" stopIfTrue="1" operator="lessThanOrEqual">
      <formula>4</formula>
    </cfRule>
    <cfRule type="cellIs" dxfId="645" priority="18" stopIfTrue="1" operator="between">
      <formula>5</formula>
      <formula>20</formula>
    </cfRule>
  </conditionalFormatting>
  <conditionalFormatting sqref="D38">
    <cfRule type="cellIs" dxfId="644" priority="15" stopIfTrue="1" operator="lessThanOrEqual">
      <formula>4</formula>
    </cfRule>
    <cfRule type="cellIs" dxfId="643" priority="16" stopIfTrue="1" operator="between">
      <formula>5</formula>
      <formula>20</formula>
    </cfRule>
  </conditionalFormatting>
  <conditionalFormatting sqref="C38">
    <cfRule type="cellIs" dxfId="642" priority="13" stopIfTrue="1" operator="lessThanOrEqual">
      <formula>4</formula>
    </cfRule>
    <cfRule type="cellIs" dxfId="641" priority="14" stopIfTrue="1" operator="between">
      <formula>5</formula>
      <formula>20</formula>
    </cfRule>
  </conditionalFormatting>
  <conditionalFormatting sqref="N27 F27">
    <cfRule type="cellIs" dxfId="640" priority="11" stopIfTrue="1" operator="lessThanOrEqual">
      <formula>4</formula>
    </cfRule>
    <cfRule type="cellIs" dxfId="639" priority="12" stopIfTrue="1" operator="between">
      <formula>5</formula>
      <formula>20</formula>
    </cfRule>
  </conditionalFormatting>
  <conditionalFormatting sqref="F27">
    <cfRule type="cellIs" dxfId="638" priority="9" stopIfTrue="1" operator="lessThanOrEqual">
      <formula>4</formula>
    </cfRule>
    <cfRule type="cellIs" dxfId="637" priority="10" stopIfTrue="1" operator="between">
      <formula>5</formula>
      <formula>20</formula>
    </cfRule>
  </conditionalFormatting>
  <conditionalFormatting sqref="N12:N15">
    <cfRule type="cellIs" dxfId="636" priority="7" stopIfTrue="1" operator="lessThanOrEqual">
      <formula>4</formula>
    </cfRule>
    <cfRule type="cellIs" dxfId="635" priority="8" stopIfTrue="1" operator="between">
      <formula>5</formula>
      <formula>20</formula>
    </cfRule>
  </conditionalFormatting>
  <conditionalFormatting sqref="N12:N15">
    <cfRule type="cellIs" dxfId="634" priority="5" stopIfTrue="1" operator="lessThanOrEqual">
      <formula>4</formula>
    </cfRule>
    <cfRule type="cellIs" dxfId="633" priority="6" stopIfTrue="1" operator="between">
      <formula>5</formula>
      <formula>20</formula>
    </cfRule>
  </conditionalFormatting>
  <conditionalFormatting sqref="F12">
    <cfRule type="cellIs" dxfId="632" priority="3" stopIfTrue="1" operator="lessThanOrEqual">
      <formula>4</formula>
    </cfRule>
    <cfRule type="cellIs" dxfId="631" priority="4" stopIfTrue="1" operator="between">
      <formula>5</formula>
      <formula>20</formula>
    </cfRule>
  </conditionalFormatting>
  <conditionalFormatting sqref="F12">
    <cfRule type="cellIs" dxfId="630" priority="1" stopIfTrue="1" operator="lessThanOrEqual">
      <formula>4</formula>
    </cfRule>
    <cfRule type="cellIs" dxfId="629" priority="2" stopIfTrue="1" operator="between">
      <formula>5</formula>
      <formula>20</formula>
    </cfRule>
  </conditionalFormatting>
  <dataValidations count="2">
    <dataValidation type="decimal" allowBlank="1" showInputMessage="1" showErrorMessage="1" sqref="E3:E10 M3:M10 M18:M24 M12 E27 E18:E22 E24:E25">
      <formula1>0</formula1>
      <formula2>30</formula2>
    </dataValidation>
    <dataValidation imeMode="hiragana" allowBlank="1" showInputMessage="1" showErrorMessage="1" sqref="O18:O27 O12 O3:O10 G18:G27 G3:G15"/>
  </dataValidations>
  <printOptions horizontalCentered="1"/>
  <pageMargins left="0.35433070866141736" right="0.31496062992125984" top="0.59055118110236227" bottom="0.59055118110236227" header="0.51181102362204722" footer="0.51181102362204722"/>
  <pageSetup paperSize="9" scale="99" orientation="portrait" errors="blank" horizontalDpi="4294967293" verticalDpi="4294967293" r:id="rId1"/>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Q94"/>
  <sheetViews>
    <sheetView zoomScaleNormal="100" workbookViewId="0">
      <selection activeCell="J52" sqref="J52"/>
    </sheetView>
  </sheetViews>
  <sheetFormatPr defaultColWidth="9" defaultRowHeight="13.5"/>
  <cols>
    <col min="1" max="1" width="3.625" style="47" customWidth="1"/>
    <col min="2" max="2" width="5.875" style="47" customWidth="1"/>
    <col min="3" max="3" width="9" style="47"/>
    <col min="4" max="4" width="11.75" style="47" bestFit="1" customWidth="1"/>
    <col min="5" max="5" width="6.5" style="13" customWidth="1"/>
    <col min="6" max="6" width="6.5" style="47" customWidth="1"/>
    <col min="7" max="7" width="5.125" style="92" customWidth="1"/>
    <col min="8" max="8" width="2.875" style="47" customWidth="1"/>
    <col min="9" max="9" width="3.625" style="47" customWidth="1"/>
    <col min="10" max="10" width="5.25" style="47" customWidth="1"/>
    <col min="11" max="11" width="9" style="47"/>
    <col min="12" max="12" width="11.75" style="47" bestFit="1" customWidth="1"/>
    <col min="13" max="13" width="6.5" style="13" customWidth="1"/>
    <col min="14" max="14" width="6.5" style="47" customWidth="1"/>
    <col min="15" max="15" width="5.125" style="92" customWidth="1"/>
    <col min="16" max="16" width="5" style="47" customWidth="1"/>
    <col min="17" max="17" width="3.375" style="47" customWidth="1"/>
    <col min="18" max="18" width="4.125" style="47" customWidth="1"/>
    <col min="19" max="20" width="5.875" style="47" customWidth="1"/>
    <col min="21" max="16384" width="9" style="47"/>
  </cols>
  <sheetData>
    <row r="1" spans="1:20" s="44" customFormat="1" ht="24" customHeight="1">
      <c r="A1" s="668" t="s">
        <v>72</v>
      </c>
      <c r="B1" s="676"/>
      <c r="C1" s="676"/>
      <c r="D1" s="676"/>
      <c r="E1" s="676"/>
      <c r="F1" s="676"/>
      <c r="G1" s="676"/>
      <c r="H1" s="676"/>
      <c r="I1" s="676"/>
      <c r="J1" s="676"/>
      <c r="K1" s="676"/>
      <c r="L1" s="676"/>
      <c r="M1" s="676"/>
      <c r="N1" s="676"/>
      <c r="O1" s="90"/>
      <c r="P1" s="7"/>
      <c r="Q1" s="7"/>
      <c r="R1" s="7"/>
    </row>
    <row r="2" spans="1:20" s="149" customFormat="1" ht="24" customHeight="1">
      <c r="A2" s="150"/>
      <c r="B2" s="151"/>
      <c r="C2" s="48" t="s">
        <v>111</v>
      </c>
      <c r="D2" s="48"/>
      <c r="E2" s="121" t="s">
        <v>79</v>
      </c>
      <c r="F2" s="48"/>
      <c r="G2" s="48"/>
      <c r="H2" s="48"/>
      <c r="I2" s="48"/>
      <c r="J2" s="48"/>
      <c r="K2" s="48" t="s">
        <v>112</v>
      </c>
      <c r="L2" s="151"/>
      <c r="M2" s="121" t="s">
        <v>81</v>
      </c>
      <c r="N2" s="151"/>
      <c r="O2" s="151"/>
      <c r="P2" s="7"/>
      <c r="Q2" s="7"/>
      <c r="R2" s="7"/>
    </row>
    <row r="3" spans="1:20" s="51" customFormat="1" ht="24" customHeight="1">
      <c r="A3" s="16" t="s">
        <v>113</v>
      </c>
      <c r="B3" s="16" t="s">
        <v>38</v>
      </c>
      <c r="C3" s="16" t="s">
        <v>0</v>
      </c>
      <c r="D3" s="16" t="s">
        <v>1</v>
      </c>
      <c r="E3" s="17" t="s">
        <v>4</v>
      </c>
      <c r="F3" s="16" t="s">
        <v>3</v>
      </c>
      <c r="G3" s="210"/>
      <c r="H3" s="45"/>
      <c r="I3" s="16" t="s">
        <v>121</v>
      </c>
      <c r="J3" s="16" t="s">
        <v>39</v>
      </c>
      <c r="K3" s="16" t="s">
        <v>0</v>
      </c>
      <c r="L3" s="16" t="s">
        <v>1</v>
      </c>
      <c r="M3" s="17" t="s">
        <v>4</v>
      </c>
      <c r="N3" s="16" t="s">
        <v>3</v>
      </c>
      <c r="O3" s="210"/>
    </row>
    <row r="4" spans="1:20" s="51" customFormat="1" ht="24" customHeight="1">
      <c r="A4" s="16">
        <v>1</v>
      </c>
      <c r="B4" s="18">
        <v>8</v>
      </c>
      <c r="C4" s="18" t="str">
        <f t="shared" ref="C4:C14" si="0">IF(B4&lt;&gt;"",VLOOKUP(B4,$B$35:$E$80,2),"")</f>
        <v>林</v>
      </c>
      <c r="D4" s="52" t="str">
        <f t="shared" ref="D4:D14" si="1">IF(B4&lt;&gt;"",VLOOKUP(B4,$B$35:$E$80,3),"")</f>
        <v>木更津総合</v>
      </c>
      <c r="E4" s="193">
        <v>19.75</v>
      </c>
      <c r="F4" s="18">
        <f t="shared" ref="F4:F14" si="2">IFERROR(RANK(E4,E$4:E$14),"")</f>
        <v>3</v>
      </c>
      <c r="G4" s="211" t="str">
        <f>A$3&amp;F4</f>
        <v>A3</v>
      </c>
      <c r="H4" s="14"/>
      <c r="I4" s="16">
        <v>23</v>
      </c>
      <c r="J4" s="18">
        <v>38</v>
      </c>
      <c r="K4" s="18" t="str">
        <f t="shared" ref="K4:K14" si="3">IF(J4&lt;&gt;"",VLOOKUP(J4,$B$35:$E$80,2),"")</f>
        <v>髙橋</v>
      </c>
      <c r="L4" s="52" t="str">
        <f t="shared" ref="L4:L14" si="4">IF(J4&lt;&gt;"",VLOOKUP(J4,$B$35:$E$80,3),"")</f>
        <v>千葉経済</v>
      </c>
      <c r="M4" s="193">
        <v>19.25</v>
      </c>
      <c r="N4" s="18">
        <f t="shared" ref="N4:N14" si="5">IFERROR(RANK(M4,M$4:M$14),"")</f>
        <v>6</v>
      </c>
      <c r="O4" s="211" t="str">
        <f>I$3&amp;N4</f>
        <v>C6</v>
      </c>
      <c r="P4" s="88"/>
      <c r="Q4" s="53"/>
      <c r="R4" s="53"/>
      <c r="S4" s="87"/>
      <c r="T4" s="53"/>
    </row>
    <row r="5" spans="1:20" s="51" customFormat="1" ht="24" customHeight="1">
      <c r="A5" s="16">
        <v>2</v>
      </c>
      <c r="B5" s="18">
        <v>23</v>
      </c>
      <c r="C5" s="18" t="str">
        <f t="shared" si="0"/>
        <v>鈴木</v>
      </c>
      <c r="D5" s="52" t="str">
        <f t="shared" si="1"/>
        <v>秀明八千代</v>
      </c>
      <c r="E5" s="193">
        <v>19.600000000000001</v>
      </c>
      <c r="F5" s="18">
        <f t="shared" si="2"/>
        <v>5</v>
      </c>
      <c r="G5" s="211" t="str">
        <f t="shared" ref="G5:G14" si="6">A$3&amp;F5</f>
        <v>A5</v>
      </c>
      <c r="H5" s="181"/>
      <c r="I5" s="16">
        <v>24</v>
      </c>
      <c r="J5" s="18">
        <v>39</v>
      </c>
      <c r="K5" s="18" t="str">
        <f t="shared" si="3"/>
        <v>榎本</v>
      </c>
      <c r="L5" s="52" t="str">
        <f t="shared" si="4"/>
        <v>千葉南</v>
      </c>
      <c r="M5" s="193">
        <v>18.8</v>
      </c>
      <c r="N5" s="18">
        <f t="shared" si="5"/>
        <v>9</v>
      </c>
      <c r="O5" s="211" t="str">
        <f t="shared" ref="O5:O14" si="7">I$3&amp;N5</f>
        <v>C9</v>
      </c>
      <c r="P5" s="88"/>
      <c r="Q5" s="53"/>
      <c r="R5" s="53"/>
      <c r="S5" s="59"/>
      <c r="T5" s="53"/>
    </row>
    <row r="6" spans="1:20" s="51" customFormat="1" ht="24" customHeight="1">
      <c r="A6" s="16">
        <v>3</v>
      </c>
      <c r="B6" s="18">
        <v>33</v>
      </c>
      <c r="C6" s="18" t="str">
        <f t="shared" si="0"/>
        <v>井上</v>
      </c>
      <c r="D6" s="52" t="str">
        <f t="shared" si="1"/>
        <v>昭和学院</v>
      </c>
      <c r="E6" s="193">
        <v>19</v>
      </c>
      <c r="F6" s="18">
        <f t="shared" si="2"/>
        <v>9</v>
      </c>
      <c r="G6" s="211" t="str">
        <f t="shared" si="6"/>
        <v>A9</v>
      </c>
      <c r="H6" s="181"/>
      <c r="I6" s="284">
        <v>25</v>
      </c>
      <c r="J6" s="18">
        <v>12</v>
      </c>
      <c r="K6" s="18" t="str">
        <f t="shared" si="3"/>
        <v>林</v>
      </c>
      <c r="L6" s="52" t="str">
        <f t="shared" si="4"/>
        <v>東金</v>
      </c>
      <c r="M6" s="193">
        <v>19.45</v>
      </c>
      <c r="N6" s="18">
        <f t="shared" si="5"/>
        <v>5</v>
      </c>
      <c r="O6" s="211" t="str">
        <f t="shared" si="7"/>
        <v>C5</v>
      </c>
      <c r="P6" s="88"/>
      <c r="Q6" s="53"/>
      <c r="R6" s="60"/>
      <c r="S6" s="59"/>
      <c r="T6" s="53"/>
    </row>
    <row r="7" spans="1:20" s="51" customFormat="1" ht="24" customHeight="1">
      <c r="A7" s="16">
        <v>4</v>
      </c>
      <c r="B7" s="18">
        <v>1</v>
      </c>
      <c r="C7" s="18" t="str">
        <f t="shared" si="0"/>
        <v>地曳</v>
      </c>
      <c r="D7" s="52" t="str">
        <f t="shared" si="1"/>
        <v>拓大紅陵</v>
      </c>
      <c r="E7" s="193">
        <v>19.8</v>
      </c>
      <c r="F7" s="18">
        <f t="shared" si="2"/>
        <v>2</v>
      </c>
      <c r="G7" s="211" t="str">
        <f t="shared" si="6"/>
        <v>A2</v>
      </c>
      <c r="H7" s="181"/>
      <c r="I7" s="284">
        <v>26</v>
      </c>
      <c r="J7" s="18">
        <v>21</v>
      </c>
      <c r="K7" s="18" t="str">
        <f t="shared" si="3"/>
        <v>田中</v>
      </c>
      <c r="L7" s="52" t="str">
        <f t="shared" si="4"/>
        <v>秀明八千代</v>
      </c>
      <c r="M7" s="193">
        <v>19.649999999999999</v>
      </c>
      <c r="N7" s="18">
        <f t="shared" si="5"/>
        <v>4</v>
      </c>
      <c r="O7" s="211" t="str">
        <f t="shared" si="7"/>
        <v>C4</v>
      </c>
      <c r="P7" s="88"/>
      <c r="Q7" s="53"/>
      <c r="R7" s="53"/>
      <c r="S7" s="59"/>
      <c r="T7" s="53"/>
    </row>
    <row r="8" spans="1:20" s="51" customFormat="1" ht="24" customHeight="1">
      <c r="A8" s="16">
        <v>5</v>
      </c>
      <c r="B8" s="18">
        <v>40</v>
      </c>
      <c r="C8" s="18" t="str">
        <f t="shared" si="0"/>
        <v>渡辺</v>
      </c>
      <c r="D8" s="52" t="str">
        <f t="shared" si="1"/>
        <v>千葉南</v>
      </c>
      <c r="E8" s="193">
        <v>19.3</v>
      </c>
      <c r="F8" s="18">
        <f t="shared" si="2"/>
        <v>8</v>
      </c>
      <c r="G8" s="211" t="str">
        <f t="shared" si="6"/>
        <v>A8</v>
      </c>
      <c r="H8" s="181"/>
      <c r="I8" s="284">
        <v>27</v>
      </c>
      <c r="J8" s="18">
        <v>18</v>
      </c>
      <c r="K8" s="18" t="str">
        <f t="shared" si="3"/>
        <v>山上</v>
      </c>
      <c r="L8" s="52" t="str">
        <f t="shared" si="4"/>
        <v>佐原</v>
      </c>
      <c r="M8" s="193">
        <v>18.850000000000001</v>
      </c>
      <c r="N8" s="18">
        <f t="shared" si="5"/>
        <v>8</v>
      </c>
      <c r="O8" s="211" t="str">
        <f t="shared" si="7"/>
        <v>C8</v>
      </c>
      <c r="P8" s="88"/>
      <c r="Q8" s="53"/>
      <c r="R8" s="53"/>
      <c r="S8" s="59"/>
      <c r="T8" s="53"/>
    </row>
    <row r="9" spans="1:20" s="51" customFormat="1" ht="24" customHeight="1">
      <c r="A9" s="16">
        <v>6</v>
      </c>
      <c r="B9" s="18">
        <v>19</v>
      </c>
      <c r="C9" s="18" t="str">
        <f t="shared" si="0"/>
        <v>信太</v>
      </c>
      <c r="D9" s="52" t="str">
        <f t="shared" si="1"/>
        <v>佐原</v>
      </c>
      <c r="E9" s="193">
        <v>18.8</v>
      </c>
      <c r="F9" s="18">
        <f t="shared" si="2"/>
        <v>11</v>
      </c>
      <c r="G9" s="211" t="str">
        <f t="shared" si="6"/>
        <v>A11</v>
      </c>
      <c r="H9" s="181"/>
      <c r="I9" s="284">
        <v>28</v>
      </c>
      <c r="J9" s="18">
        <v>42</v>
      </c>
      <c r="K9" s="18" t="str">
        <f t="shared" si="3"/>
        <v>山名</v>
      </c>
      <c r="L9" s="52" t="str">
        <f t="shared" si="4"/>
        <v>渋谷幕張</v>
      </c>
      <c r="M9" s="193">
        <v>18.55</v>
      </c>
      <c r="N9" s="18">
        <f t="shared" si="5"/>
        <v>10</v>
      </c>
      <c r="O9" s="211" t="str">
        <f t="shared" si="7"/>
        <v>C10</v>
      </c>
      <c r="P9" s="88"/>
      <c r="Q9" s="53"/>
      <c r="R9" s="53"/>
      <c r="S9" s="59"/>
      <c r="T9" s="53"/>
    </row>
    <row r="10" spans="1:20" s="51" customFormat="1" ht="24" customHeight="1">
      <c r="A10" s="16">
        <v>7</v>
      </c>
      <c r="B10" s="18">
        <v>34</v>
      </c>
      <c r="C10" s="18" t="str">
        <f t="shared" si="0"/>
        <v>佐藤</v>
      </c>
      <c r="D10" s="52" t="str">
        <f t="shared" si="1"/>
        <v>敬愛学園</v>
      </c>
      <c r="E10" s="193">
        <v>18.95</v>
      </c>
      <c r="F10" s="18">
        <f t="shared" si="2"/>
        <v>10</v>
      </c>
      <c r="G10" s="211" t="str">
        <f t="shared" si="6"/>
        <v>A10</v>
      </c>
      <c r="H10" s="181"/>
      <c r="I10" s="284">
        <v>29</v>
      </c>
      <c r="J10" s="18">
        <v>5</v>
      </c>
      <c r="K10" s="18" t="str">
        <f t="shared" si="3"/>
        <v>徳光</v>
      </c>
      <c r="L10" s="52" t="str">
        <f t="shared" si="4"/>
        <v>拓大紅陵</v>
      </c>
      <c r="M10" s="193">
        <v>19.899999999999999</v>
      </c>
      <c r="N10" s="18">
        <v>2</v>
      </c>
      <c r="O10" s="211" t="str">
        <f t="shared" si="7"/>
        <v>C2</v>
      </c>
      <c r="P10" s="88"/>
      <c r="Q10" s="53"/>
      <c r="R10" s="53"/>
      <c r="S10" s="59"/>
      <c r="T10" s="53"/>
    </row>
    <row r="11" spans="1:20" s="51" customFormat="1" ht="24" customHeight="1">
      <c r="A11" s="16">
        <v>8</v>
      </c>
      <c r="B11" s="18">
        <v>24</v>
      </c>
      <c r="C11" s="18" t="str">
        <f t="shared" si="0"/>
        <v>皆川</v>
      </c>
      <c r="D11" s="52" t="str">
        <f t="shared" si="1"/>
        <v>麗澤</v>
      </c>
      <c r="E11" s="193">
        <v>19.600000000000001</v>
      </c>
      <c r="F11" s="18">
        <f t="shared" si="2"/>
        <v>5</v>
      </c>
      <c r="G11" s="211" t="str">
        <f t="shared" si="6"/>
        <v>A5</v>
      </c>
      <c r="H11" s="181"/>
      <c r="I11" s="284">
        <v>30</v>
      </c>
      <c r="J11" s="18">
        <v>7</v>
      </c>
      <c r="K11" s="18" t="str">
        <f t="shared" si="3"/>
        <v>金子</v>
      </c>
      <c r="L11" s="52" t="str">
        <f t="shared" si="4"/>
        <v>木更津総合</v>
      </c>
      <c r="M11" s="193">
        <v>19.75</v>
      </c>
      <c r="N11" s="18">
        <f t="shared" si="5"/>
        <v>3</v>
      </c>
      <c r="O11" s="211" t="str">
        <f t="shared" si="7"/>
        <v>C3</v>
      </c>
      <c r="P11" s="88"/>
      <c r="Q11" s="53"/>
      <c r="R11" s="53"/>
      <c r="S11" s="59"/>
      <c r="T11" s="53"/>
    </row>
    <row r="12" spans="1:20" s="51" customFormat="1" ht="24" customHeight="1">
      <c r="A12" s="16">
        <v>9</v>
      </c>
      <c r="B12" s="18">
        <v>16</v>
      </c>
      <c r="C12" s="18" t="str">
        <f t="shared" si="0"/>
        <v>平野</v>
      </c>
      <c r="D12" s="52" t="str">
        <f t="shared" si="1"/>
        <v>市立銚子</v>
      </c>
      <c r="E12" s="193">
        <v>19.55</v>
      </c>
      <c r="F12" s="18">
        <f t="shared" si="2"/>
        <v>7</v>
      </c>
      <c r="G12" s="211" t="str">
        <f t="shared" si="6"/>
        <v>A7</v>
      </c>
      <c r="H12" s="181"/>
      <c r="I12" s="284">
        <v>31</v>
      </c>
      <c r="J12" s="18">
        <v>35</v>
      </c>
      <c r="K12" s="18" t="str">
        <f t="shared" si="3"/>
        <v>岡田</v>
      </c>
      <c r="L12" s="52" t="str">
        <f t="shared" si="4"/>
        <v>習志野</v>
      </c>
      <c r="M12" s="193">
        <v>19.25</v>
      </c>
      <c r="N12" s="18">
        <f t="shared" si="5"/>
        <v>6</v>
      </c>
      <c r="O12" s="211" t="str">
        <f t="shared" si="7"/>
        <v>C6</v>
      </c>
      <c r="P12" s="88"/>
      <c r="Q12" s="53"/>
      <c r="R12" s="53"/>
      <c r="S12" s="53"/>
      <c r="T12" s="53"/>
    </row>
    <row r="13" spans="1:20" s="51" customFormat="1" ht="24" customHeight="1">
      <c r="A13" s="16">
        <v>10</v>
      </c>
      <c r="B13" s="18">
        <v>20</v>
      </c>
      <c r="C13" s="18" t="str">
        <f t="shared" si="0"/>
        <v>石川</v>
      </c>
      <c r="D13" s="52" t="str">
        <f t="shared" si="1"/>
        <v>秀明八千代</v>
      </c>
      <c r="E13" s="193">
        <v>19.649999999999999</v>
      </c>
      <c r="F13" s="18">
        <f t="shared" si="2"/>
        <v>4</v>
      </c>
      <c r="G13" s="211" t="str">
        <f t="shared" si="6"/>
        <v>A4</v>
      </c>
      <c r="H13" s="181"/>
      <c r="I13" s="284">
        <v>32</v>
      </c>
      <c r="J13" s="18">
        <v>32</v>
      </c>
      <c r="K13" s="18" t="str">
        <f t="shared" si="3"/>
        <v>大島</v>
      </c>
      <c r="L13" s="52" t="str">
        <f t="shared" si="4"/>
        <v>日体大柏</v>
      </c>
      <c r="M13" s="193" t="s">
        <v>529</v>
      </c>
      <c r="N13" s="18" t="str">
        <f t="shared" si="5"/>
        <v/>
      </c>
      <c r="O13" s="211" t="str">
        <f t="shared" si="7"/>
        <v>C</v>
      </c>
      <c r="P13" s="88"/>
      <c r="Q13" s="53"/>
      <c r="R13" s="53"/>
      <c r="S13" s="53"/>
      <c r="T13" s="53"/>
    </row>
    <row r="14" spans="1:20" s="51" customFormat="1" ht="24" customHeight="1">
      <c r="A14" s="16">
        <v>11</v>
      </c>
      <c r="B14" s="54">
        <v>4</v>
      </c>
      <c r="C14" s="18" t="str">
        <f t="shared" si="0"/>
        <v>田村</v>
      </c>
      <c r="D14" s="52" t="str">
        <f t="shared" si="1"/>
        <v>拓大紅陵</v>
      </c>
      <c r="E14" s="196">
        <v>20.05</v>
      </c>
      <c r="F14" s="18">
        <f t="shared" si="2"/>
        <v>1</v>
      </c>
      <c r="G14" s="211" t="str">
        <f t="shared" si="6"/>
        <v>A1</v>
      </c>
      <c r="H14" s="181"/>
      <c r="I14" s="284">
        <v>33</v>
      </c>
      <c r="J14" s="192">
        <v>26</v>
      </c>
      <c r="K14" s="18" t="str">
        <f t="shared" si="3"/>
        <v>島村</v>
      </c>
      <c r="L14" s="52" t="str">
        <f t="shared" si="4"/>
        <v>麗澤</v>
      </c>
      <c r="M14" s="194">
        <v>19.899999999999999</v>
      </c>
      <c r="N14" s="18">
        <f t="shared" si="5"/>
        <v>1</v>
      </c>
      <c r="O14" s="211" t="str">
        <f t="shared" si="7"/>
        <v>C1</v>
      </c>
      <c r="P14" s="88"/>
      <c r="Q14" s="53"/>
      <c r="R14" s="53"/>
      <c r="S14" s="53"/>
      <c r="T14" s="53"/>
    </row>
    <row r="15" spans="1:20" s="51" customFormat="1" ht="24.75" customHeight="1">
      <c r="A15" s="153"/>
      <c r="B15" s="56"/>
      <c r="C15" s="21"/>
      <c r="D15" s="21"/>
      <c r="E15" s="59"/>
      <c r="F15" s="153"/>
      <c r="G15" s="212"/>
      <c r="H15" s="14"/>
      <c r="I15" s="153"/>
      <c r="J15" s="53"/>
      <c r="K15" s="21"/>
      <c r="L15" s="21"/>
      <c r="M15" s="159"/>
      <c r="N15" s="53"/>
      <c r="O15" s="212"/>
      <c r="Q15" s="53"/>
      <c r="R15" s="53"/>
      <c r="S15" s="53"/>
      <c r="T15" s="53"/>
    </row>
    <row r="16" spans="1:20" s="51" customFormat="1" ht="24" customHeight="1">
      <c r="C16" s="179" t="s">
        <v>109</v>
      </c>
      <c r="E16" s="121" t="s">
        <v>80</v>
      </c>
      <c r="F16" s="179"/>
      <c r="G16" s="213"/>
      <c r="H16" s="179"/>
      <c r="I16" s="179"/>
      <c r="J16" s="179"/>
      <c r="K16" s="179" t="s">
        <v>110</v>
      </c>
      <c r="M16" s="121" t="s">
        <v>82</v>
      </c>
      <c r="O16" s="215"/>
      <c r="Q16" s="53"/>
      <c r="R16" s="53"/>
      <c r="S16" s="53"/>
      <c r="T16" s="53"/>
    </row>
    <row r="17" spans="1:20" s="51" customFormat="1" ht="24" customHeight="1">
      <c r="A17" s="16" t="s">
        <v>122</v>
      </c>
      <c r="B17" s="16" t="s">
        <v>39</v>
      </c>
      <c r="C17" s="16" t="s">
        <v>0</v>
      </c>
      <c r="D17" s="16" t="s">
        <v>1</v>
      </c>
      <c r="E17" s="17" t="s">
        <v>4</v>
      </c>
      <c r="F17" s="16" t="s">
        <v>3</v>
      </c>
      <c r="G17" s="214"/>
      <c r="H17" s="46"/>
      <c r="I17" s="16" t="s">
        <v>123</v>
      </c>
      <c r="J17" s="16" t="s">
        <v>39</v>
      </c>
      <c r="K17" s="16" t="s">
        <v>0</v>
      </c>
      <c r="L17" s="16" t="s">
        <v>1</v>
      </c>
      <c r="M17" s="17" t="s">
        <v>4</v>
      </c>
      <c r="N17" s="16" t="s">
        <v>3</v>
      </c>
      <c r="O17" s="210"/>
      <c r="Q17" s="53"/>
      <c r="R17" s="53"/>
      <c r="S17" s="53"/>
      <c r="T17" s="53"/>
    </row>
    <row r="18" spans="1:20" s="51" customFormat="1" ht="24" customHeight="1">
      <c r="A18" s="16">
        <v>12</v>
      </c>
      <c r="B18" s="18">
        <v>36</v>
      </c>
      <c r="C18" s="18" t="str">
        <f>IF(B18&lt;&gt;"",VLOOKUP(B18,$B$35:$E$80,2),"")</f>
        <v>佐藤</v>
      </c>
      <c r="D18" s="52" t="str">
        <f>IF(B18&lt;&gt;"",VLOOKUP(B18,$B$35:$E$80,3),"")</f>
        <v>習志野</v>
      </c>
      <c r="E18" s="193">
        <v>19.149999999999999</v>
      </c>
      <c r="F18" s="18">
        <v>5</v>
      </c>
      <c r="G18" s="211" t="str">
        <f>A$17&amp;F18</f>
        <v>B5</v>
      </c>
      <c r="H18" s="14"/>
      <c r="I18" s="178">
        <v>34</v>
      </c>
      <c r="J18" s="18">
        <v>17</v>
      </c>
      <c r="K18" s="18" t="str">
        <f>IF(J18&lt;&gt;"",VLOOKUP(J18,$B$35:$E$80,2),"")</f>
        <v>安藤</v>
      </c>
      <c r="L18" s="52" t="str">
        <f>IF(J18&lt;&gt;"",VLOOKUP(J18,$B$35:$E$80,3),"")</f>
        <v>市立銚子</v>
      </c>
      <c r="M18" s="193">
        <v>18.8</v>
      </c>
      <c r="N18" s="18">
        <f>IFERROR(RANK(M18,M$18:M$28),"")</f>
        <v>9</v>
      </c>
      <c r="O18" s="211" t="str">
        <f>I$17&amp;N18</f>
        <v>D9</v>
      </c>
      <c r="Q18" s="53"/>
      <c r="R18" s="53"/>
      <c r="S18" s="53"/>
      <c r="T18" s="53"/>
    </row>
    <row r="19" spans="1:20" s="51" customFormat="1" ht="24" customHeight="1">
      <c r="A19" s="16">
        <v>13</v>
      </c>
      <c r="B19" s="18">
        <v>14</v>
      </c>
      <c r="C19" s="18" t="str">
        <f t="shared" ref="C19:C28" si="8">IF(B19&lt;&gt;"",VLOOKUP(B19,$B$35:$E$80,2),"")</f>
        <v>平野</v>
      </c>
      <c r="D19" s="52" t="str">
        <f t="shared" ref="D19:D28" si="9">IF(B19&lt;&gt;"",VLOOKUP(B19,$B$35:$E$80,3),"")</f>
        <v>成東</v>
      </c>
      <c r="E19" s="193">
        <v>18.75</v>
      </c>
      <c r="F19" s="18">
        <f t="shared" ref="F19:F28" si="10">IFERROR(RANK(E19,E$18:E$28),"")</f>
        <v>9</v>
      </c>
      <c r="G19" s="211" t="str">
        <f t="shared" ref="G19:G28" si="11">A$17&amp;F19</f>
        <v>B9</v>
      </c>
      <c r="H19" s="181"/>
      <c r="I19" s="178">
        <v>35</v>
      </c>
      <c r="J19" s="18">
        <v>29</v>
      </c>
      <c r="K19" s="18" t="str">
        <f t="shared" ref="K19:K27" si="12">IF(J19&lt;&gt;"",VLOOKUP(J19,$B$35:$E$80,2),"")</f>
        <v>戸邉</v>
      </c>
      <c r="L19" s="52" t="str">
        <f t="shared" ref="L19:L27" si="13">IF(J19&lt;&gt;"",VLOOKUP(J19,$B$35:$E$80,3),"")</f>
        <v>清水</v>
      </c>
      <c r="M19" s="193">
        <v>18.5</v>
      </c>
      <c r="N19" s="18">
        <f t="shared" ref="N19:N27" si="14">IFERROR(RANK(M19,M$18:M$28),"")</f>
        <v>10</v>
      </c>
      <c r="O19" s="211" t="str">
        <f t="shared" ref="O19:O27" si="15">I$17&amp;N19</f>
        <v>D10</v>
      </c>
      <c r="Q19" s="53"/>
      <c r="R19" s="53"/>
      <c r="S19" s="53"/>
      <c r="T19" s="53"/>
    </row>
    <row r="20" spans="1:20" s="51" customFormat="1" ht="24" customHeight="1">
      <c r="A20" s="284">
        <v>14</v>
      </c>
      <c r="B20" s="18">
        <v>43</v>
      </c>
      <c r="C20" s="18" t="str">
        <f t="shared" si="8"/>
        <v>島村</v>
      </c>
      <c r="D20" s="52" t="str">
        <f t="shared" si="9"/>
        <v>渋谷幕張</v>
      </c>
      <c r="E20" s="193">
        <v>18.45</v>
      </c>
      <c r="F20" s="18">
        <f t="shared" si="10"/>
        <v>11</v>
      </c>
      <c r="G20" s="211" t="str">
        <f t="shared" si="11"/>
        <v>B11</v>
      </c>
      <c r="H20" s="181"/>
      <c r="I20" s="284">
        <v>36</v>
      </c>
      <c r="J20" s="18">
        <v>25</v>
      </c>
      <c r="K20" s="18" t="str">
        <f t="shared" si="12"/>
        <v>早坂</v>
      </c>
      <c r="L20" s="52" t="str">
        <f t="shared" si="13"/>
        <v>麗澤</v>
      </c>
      <c r="M20" s="193">
        <v>19.100000000000001</v>
      </c>
      <c r="N20" s="18">
        <f t="shared" si="14"/>
        <v>6</v>
      </c>
      <c r="O20" s="211" t="str">
        <f t="shared" si="15"/>
        <v>D6</v>
      </c>
      <c r="Q20" s="53"/>
      <c r="R20" s="53"/>
      <c r="S20" s="59"/>
      <c r="T20" s="53"/>
    </row>
    <row r="21" spans="1:20" s="51" customFormat="1" ht="24" customHeight="1">
      <c r="A21" s="284">
        <v>15</v>
      </c>
      <c r="B21" s="18">
        <v>6</v>
      </c>
      <c r="C21" s="18" t="str">
        <f t="shared" si="8"/>
        <v>大杉</v>
      </c>
      <c r="D21" s="52" t="str">
        <f t="shared" si="9"/>
        <v>拓大紅陵</v>
      </c>
      <c r="E21" s="193">
        <v>19.75</v>
      </c>
      <c r="F21" s="18">
        <f t="shared" si="10"/>
        <v>2</v>
      </c>
      <c r="G21" s="211" t="str">
        <f t="shared" si="11"/>
        <v>B2</v>
      </c>
      <c r="H21" s="181"/>
      <c r="I21" s="284">
        <v>37</v>
      </c>
      <c r="J21" s="18">
        <v>9</v>
      </c>
      <c r="K21" s="18" t="str">
        <f t="shared" si="12"/>
        <v>中島</v>
      </c>
      <c r="L21" s="52" t="str">
        <f t="shared" si="13"/>
        <v>茂原樟陽</v>
      </c>
      <c r="M21" s="193">
        <v>19.149999999999999</v>
      </c>
      <c r="N21" s="18">
        <f t="shared" si="14"/>
        <v>5</v>
      </c>
      <c r="O21" s="211" t="str">
        <f t="shared" si="15"/>
        <v>D5</v>
      </c>
      <c r="Q21" s="53"/>
      <c r="R21" s="53"/>
      <c r="S21" s="59"/>
      <c r="T21" s="53"/>
    </row>
    <row r="22" spans="1:20" s="51" customFormat="1" ht="24" customHeight="1">
      <c r="A22" s="284">
        <v>16</v>
      </c>
      <c r="B22" s="18">
        <v>10</v>
      </c>
      <c r="C22" s="18" t="str">
        <f t="shared" si="8"/>
        <v>長友</v>
      </c>
      <c r="D22" s="52" t="str">
        <f t="shared" si="9"/>
        <v>長生</v>
      </c>
      <c r="E22" s="193">
        <v>18.75</v>
      </c>
      <c r="F22" s="18">
        <f t="shared" si="10"/>
        <v>9</v>
      </c>
      <c r="G22" s="211" t="str">
        <f t="shared" si="11"/>
        <v>B9</v>
      </c>
      <c r="H22" s="181"/>
      <c r="I22" s="284">
        <v>38</v>
      </c>
      <c r="J22" s="18">
        <v>2</v>
      </c>
      <c r="K22" s="18" t="str">
        <f t="shared" si="12"/>
        <v>佐藤</v>
      </c>
      <c r="L22" s="52" t="str">
        <f t="shared" si="13"/>
        <v>拓大紅陵</v>
      </c>
      <c r="M22" s="193">
        <v>19.600000000000001</v>
      </c>
      <c r="N22" s="18">
        <f t="shared" si="14"/>
        <v>3</v>
      </c>
      <c r="O22" s="211" t="str">
        <f t="shared" si="15"/>
        <v>D3</v>
      </c>
      <c r="Q22" s="53"/>
      <c r="R22" s="53"/>
      <c r="S22" s="59"/>
      <c r="T22" s="53"/>
    </row>
    <row r="23" spans="1:20" s="51" customFormat="1" ht="24" customHeight="1">
      <c r="A23" s="284">
        <v>17</v>
      </c>
      <c r="B23" s="18">
        <v>37</v>
      </c>
      <c r="C23" s="18" t="str">
        <f t="shared" si="8"/>
        <v>速水</v>
      </c>
      <c r="D23" s="52" t="str">
        <f t="shared" si="9"/>
        <v>千葉経済</v>
      </c>
      <c r="E23" s="193">
        <v>19.100000000000001</v>
      </c>
      <c r="F23" s="18">
        <f t="shared" si="10"/>
        <v>6</v>
      </c>
      <c r="G23" s="211" t="str">
        <f t="shared" si="11"/>
        <v>B6</v>
      </c>
      <c r="H23" s="181"/>
      <c r="I23" s="284">
        <v>39</v>
      </c>
      <c r="J23" s="18">
        <v>31</v>
      </c>
      <c r="K23" s="18" t="str">
        <f t="shared" si="12"/>
        <v>木村</v>
      </c>
      <c r="L23" s="52" t="str">
        <f t="shared" si="13"/>
        <v>船橋東</v>
      </c>
      <c r="M23" s="193">
        <v>19</v>
      </c>
      <c r="N23" s="18">
        <f t="shared" si="14"/>
        <v>7</v>
      </c>
      <c r="O23" s="211" t="str">
        <f t="shared" si="15"/>
        <v>D7</v>
      </c>
      <c r="Q23" s="53"/>
      <c r="R23" s="53"/>
    </row>
    <row r="24" spans="1:20" s="51" customFormat="1" ht="24" customHeight="1">
      <c r="A24" s="284">
        <v>18</v>
      </c>
      <c r="B24" s="18">
        <v>28</v>
      </c>
      <c r="C24" s="18" t="str">
        <f t="shared" si="8"/>
        <v>吾妻</v>
      </c>
      <c r="D24" s="52" t="str">
        <f t="shared" si="9"/>
        <v>清水</v>
      </c>
      <c r="E24" s="193">
        <v>19.149999999999999</v>
      </c>
      <c r="F24" s="18">
        <f t="shared" si="10"/>
        <v>3</v>
      </c>
      <c r="G24" s="211" t="str">
        <f t="shared" si="11"/>
        <v>B3</v>
      </c>
      <c r="H24" s="294"/>
      <c r="I24" s="284">
        <v>40</v>
      </c>
      <c r="J24" s="18">
        <v>41</v>
      </c>
      <c r="K24" s="18" t="str">
        <f t="shared" si="12"/>
        <v>御前</v>
      </c>
      <c r="L24" s="52" t="str">
        <f t="shared" si="13"/>
        <v>渋谷幕張</v>
      </c>
      <c r="M24" s="195">
        <v>19.8</v>
      </c>
      <c r="N24" s="18">
        <f t="shared" si="14"/>
        <v>2</v>
      </c>
      <c r="O24" s="211" t="str">
        <f t="shared" si="15"/>
        <v>D2</v>
      </c>
      <c r="Q24" s="53"/>
      <c r="R24" s="53"/>
      <c r="S24" s="59"/>
      <c r="T24" s="53"/>
    </row>
    <row r="25" spans="1:20" s="51" customFormat="1" ht="24" customHeight="1">
      <c r="A25" s="284">
        <v>19</v>
      </c>
      <c r="B25" s="18">
        <v>13</v>
      </c>
      <c r="C25" s="18" t="str">
        <f t="shared" si="8"/>
        <v>片岡</v>
      </c>
      <c r="D25" s="52" t="str">
        <f t="shared" si="9"/>
        <v>東金</v>
      </c>
      <c r="E25" s="193">
        <v>18.95</v>
      </c>
      <c r="F25" s="18">
        <f t="shared" si="10"/>
        <v>7</v>
      </c>
      <c r="G25" s="211" t="str">
        <f t="shared" si="11"/>
        <v>B7</v>
      </c>
      <c r="H25" s="294"/>
      <c r="I25" s="284">
        <v>41</v>
      </c>
      <c r="J25" s="18">
        <v>15</v>
      </c>
      <c r="K25" s="18" t="str">
        <f t="shared" si="12"/>
        <v>伊藤</v>
      </c>
      <c r="L25" s="52" t="str">
        <f t="shared" si="13"/>
        <v>成東</v>
      </c>
      <c r="M25" s="193">
        <v>19.25</v>
      </c>
      <c r="N25" s="18">
        <f t="shared" si="14"/>
        <v>4</v>
      </c>
      <c r="O25" s="211" t="str">
        <f t="shared" si="15"/>
        <v>D4</v>
      </c>
      <c r="Q25" s="53"/>
      <c r="R25" s="53"/>
      <c r="S25" s="59"/>
      <c r="T25" s="53"/>
    </row>
    <row r="26" spans="1:20" s="51" customFormat="1" ht="24" customHeight="1">
      <c r="A26" s="284">
        <v>20</v>
      </c>
      <c r="B26" s="18">
        <v>30</v>
      </c>
      <c r="C26" s="18" t="str">
        <f t="shared" si="8"/>
        <v>平田</v>
      </c>
      <c r="D26" s="52" t="str">
        <f t="shared" si="9"/>
        <v>船橋東</v>
      </c>
      <c r="E26" s="193">
        <v>18.95</v>
      </c>
      <c r="F26" s="18">
        <f t="shared" si="10"/>
        <v>7</v>
      </c>
      <c r="G26" s="211" t="str">
        <f t="shared" si="11"/>
        <v>B7</v>
      </c>
      <c r="H26" s="294"/>
      <c r="I26" s="284">
        <v>42</v>
      </c>
      <c r="J26" s="18">
        <v>11</v>
      </c>
      <c r="K26" s="18" t="str">
        <f t="shared" si="12"/>
        <v>清川</v>
      </c>
      <c r="L26" s="52" t="str">
        <f t="shared" si="13"/>
        <v>長生</v>
      </c>
      <c r="M26" s="193">
        <v>18.899999999999999</v>
      </c>
      <c r="N26" s="18">
        <f t="shared" si="14"/>
        <v>8</v>
      </c>
      <c r="O26" s="211" t="str">
        <f t="shared" si="15"/>
        <v>D8</v>
      </c>
      <c r="Q26" s="53"/>
      <c r="R26" s="53"/>
      <c r="S26" s="59"/>
      <c r="T26" s="53"/>
    </row>
    <row r="27" spans="1:20" s="51" customFormat="1" ht="24" customHeight="1">
      <c r="A27" s="284">
        <v>21</v>
      </c>
      <c r="B27" s="18">
        <v>27</v>
      </c>
      <c r="C27" s="18" t="str">
        <f t="shared" si="8"/>
        <v>井合</v>
      </c>
      <c r="D27" s="52" t="str">
        <f t="shared" si="9"/>
        <v>西武台</v>
      </c>
      <c r="E27" s="193">
        <v>19.149999999999999</v>
      </c>
      <c r="F27" s="18">
        <v>4</v>
      </c>
      <c r="G27" s="211" t="str">
        <f t="shared" si="11"/>
        <v>B4</v>
      </c>
      <c r="H27" s="181"/>
      <c r="I27" s="284">
        <v>43</v>
      </c>
      <c r="J27" s="18">
        <v>3</v>
      </c>
      <c r="K27" s="18" t="str">
        <f t="shared" si="12"/>
        <v>髙橋</v>
      </c>
      <c r="L27" s="52" t="str">
        <f t="shared" si="13"/>
        <v>拓大紅陵</v>
      </c>
      <c r="M27" s="193">
        <v>20</v>
      </c>
      <c r="N27" s="18">
        <f t="shared" si="14"/>
        <v>1</v>
      </c>
      <c r="O27" s="211" t="str">
        <f t="shared" si="15"/>
        <v>D1</v>
      </c>
      <c r="Q27" s="53"/>
      <c r="R27" s="53"/>
      <c r="S27" s="59"/>
      <c r="T27" s="53"/>
    </row>
    <row r="28" spans="1:20" s="51" customFormat="1" ht="24" customHeight="1">
      <c r="A28" s="284">
        <v>22</v>
      </c>
      <c r="B28" s="18">
        <v>22</v>
      </c>
      <c r="C28" s="18" t="str">
        <f t="shared" si="8"/>
        <v>桑野</v>
      </c>
      <c r="D28" s="52" t="str">
        <f t="shared" si="9"/>
        <v>秀明八千代</v>
      </c>
      <c r="E28" s="193">
        <v>20.05</v>
      </c>
      <c r="F28" s="18">
        <f t="shared" si="10"/>
        <v>1</v>
      </c>
      <c r="G28" s="211" t="str">
        <f t="shared" si="11"/>
        <v>B1</v>
      </c>
      <c r="H28" s="181"/>
      <c r="I28" s="285"/>
      <c r="J28" s="21"/>
      <c r="K28" s="21"/>
      <c r="L28" s="286"/>
      <c r="M28" s="287"/>
      <c r="N28" s="21"/>
      <c r="O28" s="288"/>
      <c r="Q28" s="53"/>
      <c r="R28" s="53"/>
      <c r="S28" s="59"/>
      <c r="T28" s="53"/>
    </row>
    <row r="29" spans="1:20" s="51" customFormat="1" ht="24" customHeight="1">
      <c r="A29" s="156"/>
      <c r="B29" s="160"/>
      <c r="C29" s="157"/>
      <c r="D29" s="157"/>
      <c r="E29" s="161"/>
      <c r="F29" s="160"/>
      <c r="G29" s="158"/>
      <c r="H29" s="14"/>
    </row>
    <row r="30" spans="1:20" s="51" customFormat="1" ht="24" customHeight="1">
      <c r="H30" s="14"/>
      <c r="I30" s="162">
        <v>49</v>
      </c>
      <c r="J30" s="163"/>
      <c r="K30" s="164" t="str">
        <f>IF(J30&lt;&gt;"",VLOOKUP(J30,$B$35:$E$91,2),"＊")</f>
        <v>＊</v>
      </c>
      <c r="L30" s="164" t="str">
        <f>IF(J30&lt;&gt;"",VLOOKUP(J30,$B$35:$E$91,3),"＊")</f>
        <v>＊</v>
      </c>
      <c r="M30" s="165"/>
      <c r="N30" s="163"/>
      <c r="O30" s="166"/>
    </row>
    <row r="31" spans="1:20" s="51" customFormat="1" ht="21.95" customHeight="1">
      <c r="A31" s="53"/>
      <c r="B31" s="56"/>
      <c r="C31" s="56"/>
      <c r="D31" s="56"/>
      <c r="E31" s="55"/>
      <c r="F31" s="56"/>
      <c r="G31" s="56"/>
    </row>
    <row r="32" spans="1:20" s="51" customFormat="1" ht="21.95" customHeight="1">
      <c r="A32" s="53"/>
      <c r="B32" s="56"/>
      <c r="C32" s="56"/>
      <c r="D32" s="56"/>
      <c r="E32" s="55"/>
      <c r="F32" s="56"/>
      <c r="G32" s="56"/>
      <c r="H32" s="57"/>
      <c r="I32" s="53"/>
      <c r="J32" s="56"/>
      <c r="K32" s="56"/>
      <c r="L32" s="56"/>
      <c r="M32" s="55"/>
      <c r="N32" s="56"/>
      <c r="O32" s="56"/>
    </row>
    <row r="33" spans="1:43" s="51" customFormat="1" ht="21.95" customHeight="1">
      <c r="E33" s="61"/>
      <c r="H33" s="57"/>
      <c r="I33" s="53"/>
      <c r="J33" s="56"/>
      <c r="K33" s="56"/>
      <c r="L33" s="56"/>
      <c r="M33" s="55"/>
      <c r="N33" s="56"/>
      <c r="O33" s="56"/>
    </row>
    <row r="34" spans="1:43" s="51" customFormat="1">
      <c r="A34" s="47"/>
      <c r="B34" s="47"/>
      <c r="C34" s="47" t="s">
        <v>35</v>
      </c>
      <c r="D34" s="47"/>
      <c r="E34" s="13"/>
      <c r="F34" s="47"/>
      <c r="G34" s="40"/>
      <c r="M34" s="61"/>
    </row>
    <row r="35" spans="1:43">
      <c r="B35" s="186">
        <v>1</v>
      </c>
      <c r="C35" s="187" t="s">
        <v>168</v>
      </c>
      <c r="D35" s="41" t="s">
        <v>67</v>
      </c>
      <c r="E35" s="183"/>
      <c r="F35" s="62"/>
      <c r="G35" s="40"/>
      <c r="H35" s="40"/>
      <c r="I35" s="40"/>
      <c r="J35" s="40"/>
      <c r="K35" s="40"/>
      <c r="L35" s="40"/>
    </row>
    <row r="36" spans="1:43">
      <c r="B36" s="186">
        <v>2</v>
      </c>
      <c r="C36" s="82" t="s">
        <v>167</v>
      </c>
      <c r="D36" s="41" t="s">
        <v>67</v>
      </c>
      <c r="E36" s="183"/>
      <c r="F36" s="62"/>
      <c r="G36" s="47"/>
      <c r="H36" s="40"/>
      <c r="I36" s="40"/>
      <c r="J36" s="40"/>
      <c r="K36" s="40"/>
      <c r="L36" s="40"/>
      <c r="AF36" s="40"/>
      <c r="AG36" s="40"/>
      <c r="AH36" s="40"/>
      <c r="AI36" s="40"/>
      <c r="AJ36" s="40"/>
      <c r="AK36" s="40"/>
      <c r="AL36" s="40"/>
      <c r="AM36" s="40"/>
      <c r="AN36" s="40"/>
      <c r="AO36" s="40"/>
      <c r="AP36" s="40"/>
      <c r="AQ36" s="40"/>
    </row>
    <row r="37" spans="1:43">
      <c r="B37" s="186">
        <v>3</v>
      </c>
      <c r="C37" s="82" t="s">
        <v>156</v>
      </c>
      <c r="D37" s="41" t="s">
        <v>67</v>
      </c>
      <c r="E37" s="183"/>
      <c r="F37" s="62"/>
      <c r="G37" s="47"/>
      <c r="M37" s="47"/>
      <c r="O37" s="47"/>
      <c r="AF37" s="40"/>
      <c r="AG37" s="40"/>
      <c r="AH37" s="40"/>
      <c r="AI37" s="40"/>
      <c r="AJ37" s="40"/>
      <c r="AK37" s="40"/>
      <c r="AL37" s="40"/>
      <c r="AM37" s="40"/>
      <c r="AN37" s="40"/>
      <c r="AO37" s="40"/>
      <c r="AP37" s="40"/>
      <c r="AQ37" s="40"/>
    </row>
    <row r="38" spans="1:43">
      <c r="B38" s="186">
        <v>4</v>
      </c>
      <c r="C38" s="82" t="s">
        <v>169</v>
      </c>
      <c r="D38" s="41" t="s">
        <v>67</v>
      </c>
      <c r="E38" s="183"/>
      <c r="F38" s="62"/>
      <c r="G38" s="47"/>
      <c r="M38" s="47"/>
      <c r="O38" s="47"/>
      <c r="AQ38" s="40"/>
    </row>
    <row r="39" spans="1:43" ht="14.25" customHeight="1">
      <c r="B39" s="186">
        <v>5</v>
      </c>
      <c r="C39" s="82" t="s">
        <v>170</v>
      </c>
      <c r="D39" s="41" t="s">
        <v>67</v>
      </c>
      <c r="E39" s="183"/>
      <c r="F39" s="62"/>
      <c r="G39" s="47"/>
      <c r="M39" s="47"/>
      <c r="O39" s="47"/>
      <c r="AQ39" s="40"/>
    </row>
    <row r="40" spans="1:43">
      <c r="B40" s="186">
        <v>6</v>
      </c>
      <c r="C40" s="82" t="s">
        <v>171</v>
      </c>
      <c r="D40" s="41" t="s">
        <v>67</v>
      </c>
      <c r="E40" s="183"/>
      <c r="F40" s="62"/>
      <c r="G40" s="47"/>
      <c r="M40" s="47"/>
      <c r="O40" s="47"/>
      <c r="AQ40" s="40"/>
    </row>
    <row r="41" spans="1:43">
      <c r="B41" s="186">
        <v>7</v>
      </c>
      <c r="C41" s="82" t="s">
        <v>172</v>
      </c>
      <c r="D41" s="41" t="s">
        <v>52</v>
      </c>
      <c r="E41" s="184"/>
      <c r="F41" s="62"/>
      <c r="G41" s="47"/>
      <c r="M41" s="47"/>
      <c r="O41" s="47"/>
      <c r="AQ41" s="40"/>
    </row>
    <row r="42" spans="1:43">
      <c r="B42" s="186">
        <v>8</v>
      </c>
      <c r="C42" s="82" t="s">
        <v>173</v>
      </c>
      <c r="D42" s="41" t="s">
        <v>52</v>
      </c>
      <c r="E42" s="183"/>
      <c r="F42" s="62"/>
      <c r="G42" s="47"/>
      <c r="M42" s="47"/>
      <c r="O42" s="47"/>
      <c r="AQ42" s="40"/>
    </row>
    <row r="43" spans="1:43" s="198" customFormat="1">
      <c r="B43" s="186">
        <v>9</v>
      </c>
      <c r="C43" s="82" t="s">
        <v>176</v>
      </c>
      <c r="D43" s="41" t="s">
        <v>68</v>
      </c>
      <c r="E43" s="183"/>
      <c r="F43" s="62"/>
      <c r="AQ43" s="40"/>
    </row>
    <row r="44" spans="1:43">
      <c r="B44" s="186">
        <v>10</v>
      </c>
      <c r="C44" s="82" t="s">
        <v>174</v>
      </c>
      <c r="D44" s="41" t="s">
        <v>74</v>
      </c>
      <c r="E44" s="183"/>
      <c r="F44" s="62"/>
      <c r="G44" s="62"/>
      <c r="M44" s="47"/>
      <c r="O44" s="47"/>
      <c r="AD44" s="9"/>
      <c r="AE44" s="9"/>
      <c r="AF44" s="9"/>
      <c r="AG44" s="9"/>
      <c r="AH44" s="9"/>
      <c r="AI44" s="9"/>
      <c r="AJ44" s="9"/>
      <c r="AK44" s="9"/>
      <c r="AL44" s="9"/>
      <c r="AM44" s="9"/>
      <c r="AN44" s="9"/>
      <c r="AO44" s="9"/>
      <c r="AP44" s="40"/>
      <c r="AQ44" s="40"/>
    </row>
    <row r="45" spans="1:43">
      <c r="B45" s="186">
        <v>11</v>
      </c>
      <c r="C45" s="82" t="s">
        <v>175</v>
      </c>
      <c r="D45" s="41" t="s">
        <v>74</v>
      </c>
      <c r="E45" s="183"/>
      <c r="F45" s="62"/>
      <c r="G45" s="62"/>
      <c r="AE45" s="40"/>
      <c r="AF45" s="40"/>
      <c r="AG45" s="40"/>
      <c r="AH45" s="40"/>
      <c r="AI45" s="40"/>
      <c r="AJ45" s="40"/>
      <c r="AK45" s="40"/>
      <c r="AL45" s="40"/>
      <c r="AM45" s="40"/>
      <c r="AN45" s="40"/>
      <c r="AO45" s="40"/>
      <c r="AP45" s="40"/>
      <c r="AQ45" s="40"/>
    </row>
    <row r="46" spans="1:43">
      <c r="B46" s="186">
        <v>12</v>
      </c>
      <c r="C46" s="82" t="s">
        <v>173</v>
      </c>
      <c r="D46" s="41" t="s">
        <v>178</v>
      </c>
      <c r="E46" s="183"/>
      <c r="F46" s="63"/>
      <c r="G46" s="63"/>
      <c r="AE46" s="40"/>
      <c r="AF46" s="40"/>
      <c r="AG46" s="40"/>
      <c r="AH46" s="40"/>
      <c r="AI46" s="40"/>
      <c r="AJ46" s="40"/>
      <c r="AK46" s="40"/>
      <c r="AL46" s="40"/>
      <c r="AM46" s="40"/>
      <c r="AN46" s="40"/>
      <c r="AO46" s="40"/>
      <c r="AP46" s="40"/>
      <c r="AQ46" s="40"/>
    </row>
    <row r="47" spans="1:43" s="198" customFormat="1">
      <c r="B47" s="186">
        <v>13</v>
      </c>
      <c r="C47" s="82" t="s">
        <v>177</v>
      </c>
      <c r="D47" s="41" t="s">
        <v>178</v>
      </c>
      <c r="E47" s="183"/>
      <c r="F47" s="63"/>
      <c r="G47" s="63"/>
      <c r="M47" s="13"/>
      <c r="AE47" s="40"/>
      <c r="AF47" s="40"/>
      <c r="AG47" s="40"/>
      <c r="AH47" s="40"/>
      <c r="AI47" s="40"/>
      <c r="AJ47" s="40"/>
      <c r="AK47" s="40"/>
      <c r="AL47" s="40"/>
      <c r="AM47" s="40"/>
      <c r="AN47" s="40"/>
      <c r="AO47" s="40"/>
      <c r="AP47" s="40"/>
      <c r="AQ47" s="40"/>
    </row>
    <row r="48" spans="1:43">
      <c r="B48" s="186">
        <v>14</v>
      </c>
      <c r="C48" s="82" t="s">
        <v>179</v>
      </c>
      <c r="D48" s="41" t="s">
        <v>75</v>
      </c>
      <c r="E48" s="183"/>
      <c r="F48" s="63"/>
      <c r="G48" s="63"/>
      <c r="AE48" s="40"/>
      <c r="AF48" s="40"/>
      <c r="AG48" s="40"/>
      <c r="AH48" s="40"/>
      <c r="AI48" s="40"/>
      <c r="AJ48" s="40"/>
      <c r="AK48" s="40"/>
      <c r="AL48" s="40"/>
      <c r="AM48" s="40"/>
      <c r="AN48" s="40"/>
      <c r="AO48" s="40"/>
      <c r="AP48" s="40"/>
      <c r="AQ48" s="40"/>
    </row>
    <row r="49" spans="2:43">
      <c r="B49" s="186">
        <v>15</v>
      </c>
      <c r="C49" s="82" t="s">
        <v>166</v>
      </c>
      <c r="D49" s="41" t="s">
        <v>75</v>
      </c>
      <c r="E49" s="183"/>
      <c r="F49" s="64"/>
      <c r="G49" s="64"/>
      <c r="AE49" s="40"/>
      <c r="AF49" s="40"/>
      <c r="AG49" s="40"/>
      <c r="AH49" s="40"/>
      <c r="AI49" s="40"/>
      <c r="AJ49" s="40"/>
      <c r="AK49" s="40"/>
      <c r="AL49" s="40"/>
      <c r="AM49" s="40"/>
      <c r="AN49" s="40"/>
      <c r="AO49" s="40"/>
      <c r="AP49" s="40"/>
      <c r="AQ49" s="40"/>
    </row>
    <row r="50" spans="2:43">
      <c r="B50" s="186">
        <v>16</v>
      </c>
      <c r="C50" s="82" t="s">
        <v>179</v>
      </c>
      <c r="D50" s="41" t="s">
        <v>36</v>
      </c>
      <c r="E50" s="184"/>
      <c r="F50" s="64"/>
    </row>
    <row r="51" spans="2:43" s="198" customFormat="1">
      <c r="B51" s="186">
        <v>17</v>
      </c>
      <c r="C51" s="82" t="s">
        <v>180</v>
      </c>
      <c r="D51" s="41" t="s">
        <v>36</v>
      </c>
      <c r="E51" s="184"/>
      <c r="F51" s="64"/>
      <c r="M51" s="13"/>
    </row>
    <row r="52" spans="2:43" s="198" customFormat="1">
      <c r="B52" s="186">
        <v>18</v>
      </c>
      <c r="C52" s="82" t="s">
        <v>182</v>
      </c>
      <c r="D52" s="41" t="s">
        <v>181</v>
      </c>
      <c r="E52" s="184"/>
      <c r="F52" s="64"/>
      <c r="M52" s="13"/>
    </row>
    <row r="53" spans="2:43">
      <c r="B53" s="186">
        <v>19</v>
      </c>
      <c r="C53" s="82" t="s">
        <v>183</v>
      </c>
      <c r="D53" s="41" t="s">
        <v>181</v>
      </c>
      <c r="E53" s="184"/>
      <c r="F53" s="64"/>
      <c r="G53" s="40"/>
    </row>
    <row r="54" spans="2:43" ht="14.25">
      <c r="B54" s="186">
        <v>20</v>
      </c>
      <c r="C54" s="82" t="s">
        <v>184</v>
      </c>
      <c r="D54" s="41" t="s">
        <v>63</v>
      </c>
      <c r="E54" s="183"/>
      <c r="F54" s="64"/>
      <c r="G54" s="153"/>
      <c r="H54" s="40"/>
      <c r="I54" s="40"/>
      <c r="J54" s="40"/>
      <c r="K54" s="40"/>
      <c r="L54" s="40"/>
      <c r="M54" s="23"/>
      <c r="N54" s="40"/>
      <c r="O54" s="40"/>
      <c r="P54" s="40"/>
      <c r="Q54" s="40"/>
      <c r="R54" s="40"/>
      <c r="S54" s="40"/>
      <c r="T54" s="40"/>
      <c r="U54" s="40"/>
      <c r="V54" s="40"/>
      <c r="W54" s="40"/>
      <c r="X54" s="40"/>
      <c r="Y54" s="40"/>
      <c r="Z54" s="40"/>
      <c r="AA54" s="40"/>
    </row>
    <row r="55" spans="2:43" ht="14.25">
      <c r="B55" s="186">
        <v>21</v>
      </c>
      <c r="C55" s="82" t="s">
        <v>159</v>
      </c>
      <c r="D55" s="41" t="s">
        <v>63</v>
      </c>
      <c r="E55" s="183"/>
      <c r="F55" s="64"/>
      <c r="G55" s="153"/>
      <c r="H55" s="40"/>
      <c r="I55" s="40"/>
      <c r="J55" s="40"/>
      <c r="K55" s="153"/>
      <c r="L55" s="40"/>
      <c r="M55" s="23"/>
      <c r="N55" s="40"/>
      <c r="O55" s="40"/>
      <c r="P55" s="40"/>
      <c r="Q55" s="40"/>
      <c r="R55" s="40"/>
      <c r="S55" s="40"/>
      <c r="T55" s="40"/>
      <c r="U55" s="40"/>
      <c r="V55" s="40"/>
      <c r="W55" s="40"/>
      <c r="X55" s="40"/>
      <c r="Y55" s="40"/>
      <c r="Z55" s="40"/>
      <c r="AA55" s="40"/>
    </row>
    <row r="56" spans="2:43" ht="14.25">
      <c r="B56" s="186">
        <v>22</v>
      </c>
      <c r="C56" s="82" t="s">
        <v>185</v>
      </c>
      <c r="D56" s="41" t="s">
        <v>63</v>
      </c>
      <c r="E56" s="183"/>
      <c r="F56" s="63"/>
      <c r="G56" s="40"/>
      <c r="H56" s="40"/>
      <c r="I56" s="40"/>
      <c r="J56" s="40"/>
      <c r="K56" s="35"/>
      <c r="L56" s="35"/>
      <c r="M56" s="35"/>
      <c r="N56" s="40"/>
      <c r="O56" s="40"/>
      <c r="X56" s="153"/>
      <c r="Y56" s="153"/>
      <c r="Z56" s="153"/>
      <c r="AA56" s="40"/>
    </row>
    <row r="57" spans="2:43" ht="14.25">
      <c r="B57" s="186">
        <v>23</v>
      </c>
      <c r="C57" s="82" t="s">
        <v>158</v>
      </c>
      <c r="D57" s="41" t="s">
        <v>63</v>
      </c>
      <c r="E57" s="183"/>
      <c r="F57" s="63"/>
      <c r="G57" s="40"/>
      <c r="H57" s="40"/>
      <c r="I57" s="40"/>
      <c r="J57" s="40"/>
      <c r="K57" s="180"/>
      <c r="L57" s="180"/>
      <c r="M57" s="180"/>
      <c r="N57" s="40"/>
      <c r="O57" s="40"/>
      <c r="X57" s="153"/>
      <c r="Y57" s="153"/>
      <c r="Z57" s="153"/>
      <c r="AA57" s="40"/>
    </row>
    <row r="58" spans="2:43" ht="14.25">
      <c r="B58" s="186">
        <v>24</v>
      </c>
      <c r="C58" s="82" t="s">
        <v>186</v>
      </c>
      <c r="D58" s="41" t="s">
        <v>54</v>
      </c>
      <c r="E58" s="183"/>
      <c r="F58" s="63"/>
      <c r="G58" s="180"/>
      <c r="H58" s="40"/>
      <c r="I58" s="40"/>
      <c r="J58" s="40"/>
      <c r="K58" s="180"/>
      <c r="L58" s="180"/>
      <c r="M58" s="180"/>
      <c r="N58" s="40"/>
      <c r="O58" s="180"/>
      <c r="X58" s="153"/>
      <c r="Y58" s="153"/>
      <c r="Z58" s="153"/>
      <c r="AA58" s="40"/>
    </row>
    <row r="59" spans="2:43">
      <c r="B59" s="186">
        <v>25</v>
      </c>
      <c r="C59" s="82" t="s">
        <v>187</v>
      </c>
      <c r="D59" s="41" t="s">
        <v>54</v>
      </c>
      <c r="E59" s="183"/>
      <c r="F59" s="63"/>
      <c r="G59" s="180"/>
      <c r="H59" s="180"/>
      <c r="I59" s="180"/>
      <c r="J59" s="180"/>
      <c r="K59" s="180"/>
      <c r="L59" s="180"/>
      <c r="M59" s="180"/>
      <c r="N59" s="180"/>
      <c r="O59" s="180"/>
      <c r="X59" s="40"/>
      <c r="Y59" s="40"/>
      <c r="Z59" s="40"/>
      <c r="AA59" s="40"/>
    </row>
    <row r="60" spans="2:43">
      <c r="B60" s="186">
        <v>26</v>
      </c>
      <c r="C60" s="82" t="s">
        <v>188</v>
      </c>
      <c r="D60" s="41" t="s">
        <v>54</v>
      </c>
      <c r="E60" s="183"/>
      <c r="F60" s="64"/>
      <c r="G60" s="180"/>
      <c r="H60" s="180"/>
      <c r="I60" s="180"/>
      <c r="J60" s="180"/>
      <c r="K60" s="180"/>
      <c r="L60" s="180"/>
      <c r="M60" s="180"/>
      <c r="N60" s="180"/>
      <c r="O60" s="180"/>
      <c r="X60" s="40"/>
      <c r="Y60" s="40"/>
      <c r="Z60" s="40"/>
      <c r="AA60" s="40"/>
    </row>
    <row r="61" spans="2:43">
      <c r="B61" s="186">
        <v>27</v>
      </c>
      <c r="C61" s="82" t="s">
        <v>189</v>
      </c>
      <c r="D61" s="41" t="s">
        <v>120</v>
      </c>
      <c r="E61" s="183"/>
      <c r="F61" s="64"/>
      <c r="G61" s="180"/>
      <c r="H61" s="180"/>
      <c r="I61" s="180"/>
      <c r="J61" s="180"/>
      <c r="K61" s="180"/>
      <c r="L61" s="180"/>
      <c r="M61" s="180"/>
      <c r="N61" s="180"/>
      <c r="O61" s="180"/>
      <c r="X61" s="40"/>
      <c r="Y61" s="40"/>
      <c r="Z61" s="40"/>
      <c r="AA61" s="40"/>
    </row>
    <row r="62" spans="2:43">
      <c r="B62" s="186">
        <v>28</v>
      </c>
      <c r="C62" s="82" t="s">
        <v>190</v>
      </c>
      <c r="D62" s="41" t="s">
        <v>41</v>
      </c>
      <c r="E62" s="183"/>
      <c r="F62" s="64"/>
      <c r="G62" s="180"/>
      <c r="H62" s="180"/>
      <c r="I62" s="180"/>
      <c r="J62" s="180"/>
      <c r="K62" s="180"/>
      <c r="L62" s="180"/>
      <c r="M62" s="180"/>
      <c r="N62" s="180"/>
      <c r="O62" s="180"/>
      <c r="X62" s="40"/>
      <c r="Y62" s="40"/>
      <c r="Z62" s="40"/>
      <c r="AA62" s="40"/>
    </row>
    <row r="63" spans="2:43">
      <c r="B63" s="186">
        <v>29</v>
      </c>
      <c r="C63" s="82" t="s">
        <v>191</v>
      </c>
      <c r="D63" s="41" t="s">
        <v>160</v>
      </c>
      <c r="E63" s="184"/>
      <c r="F63" s="64"/>
      <c r="G63" s="91"/>
      <c r="H63" s="180"/>
      <c r="I63" s="180"/>
      <c r="J63" s="180"/>
      <c r="K63" s="180"/>
      <c r="L63" s="180"/>
      <c r="M63" s="180"/>
      <c r="N63" s="180"/>
      <c r="O63" s="180"/>
      <c r="X63" s="40"/>
      <c r="Y63" s="40"/>
      <c r="Z63" s="40"/>
      <c r="AA63" s="40"/>
    </row>
    <row r="64" spans="2:43">
      <c r="B64" s="186">
        <v>30</v>
      </c>
      <c r="C64" s="82" t="s">
        <v>193</v>
      </c>
      <c r="D64" s="41" t="s">
        <v>192</v>
      </c>
      <c r="E64" s="183"/>
      <c r="F64" s="64"/>
      <c r="G64" s="64"/>
      <c r="H64" s="91"/>
      <c r="I64" s="91"/>
      <c r="J64" s="91"/>
      <c r="K64" s="40"/>
      <c r="L64" s="40"/>
      <c r="M64" s="40"/>
      <c r="N64" s="40"/>
      <c r="O64" s="91"/>
      <c r="X64" s="40"/>
      <c r="Y64" s="40"/>
      <c r="Z64" s="40"/>
      <c r="AA64" s="40"/>
      <c r="AB64" s="40"/>
      <c r="AC64" s="40"/>
      <c r="AD64" s="40"/>
      <c r="AE64" s="40"/>
    </row>
    <row r="65" spans="2:31" ht="14.25" customHeight="1">
      <c r="B65" s="186">
        <v>31</v>
      </c>
      <c r="C65" s="82" t="s">
        <v>194</v>
      </c>
      <c r="D65" s="41" t="s">
        <v>192</v>
      </c>
      <c r="E65" s="183"/>
      <c r="F65" s="64"/>
      <c r="G65" s="64"/>
      <c r="H65" s="40"/>
      <c r="I65" s="40"/>
      <c r="J65" s="40"/>
      <c r="K65" s="84"/>
      <c r="L65" s="40"/>
      <c r="M65" s="23"/>
      <c r="N65" s="40"/>
      <c r="O65" s="40"/>
      <c r="P65" s="40"/>
      <c r="Q65" s="40"/>
      <c r="R65" s="40"/>
      <c r="S65" s="40"/>
      <c r="T65" s="40"/>
      <c r="U65" s="40"/>
      <c r="V65" s="42"/>
      <c r="W65" s="40"/>
      <c r="X65" s="40"/>
      <c r="Y65" s="40"/>
      <c r="Z65" s="42"/>
      <c r="AA65" s="40"/>
      <c r="AB65" s="42"/>
      <c r="AC65" s="40"/>
      <c r="AD65" s="40"/>
      <c r="AE65" s="40"/>
    </row>
    <row r="66" spans="2:31">
      <c r="B66" s="186">
        <v>32</v>
      </c>
      <c r="C66" s="82" t="s">
        <v>196</v>
      </c>
      <c r="D66" s="41" t="s">
        <v>195</v>
      </c>
      <c r="E66" s="183"/>
      <c r="F66" s="64"/>
      <c r="G66" s="64"/>
      <c r="H66" s="40"/>
      <c r="I66" s="40"/>
      <c r="J66" s="40"/>
      <c r="K66" s="40"/>
      <c r="L66" s="40"/>
      <c r="M66" s="23"/>
      <c r="N66" s="40"/>
      <c r="O66" s="40"/>
      <c r="P66" s="40"/>
      <c r="Q66" s="40"/>
      <c r="R66" s="40"/>
      <c r="S66" s="40"/>
      <c r="T66" s="40"/>
      <c r="U66" s="40"/>
      <c r="V66" s="152"/>
      <c r="W66" s="40"/>
      <c r="X66" s="40"/>
      <c r="Y66" s="40"/>
      <c r="Z66" s="152"/>
      <c r="AA66" s="40"/>
      <c r="AB66" s="9"/>
      <c r="AC66" s="40"/>
      <c r="AD66" s="40"/>
      <c r="AE66" s="40"/>
    </row>
    <row r="67" spans="2:31" ht="14.25">
      <c r="B67" s="186">
        <v>33</v>
      </c>
      <c r="C67" s="82" t="s">
        <v>197</v>
      </c>
      <c r="D67" s="41" t="s">
        <v>77</v>
      </c>
      <c r="E67" s="184"/>
      <c r="F67" s="62"/>
      <c r="G67" s="65"/>
      <c r="H67" s="40"/>
      <c r="I67" s="40"/>
      <c r="J67" s="40"/>
      <c r="K67" s="40"/>
      <c r="L67" s="40"/>
      <c r="M67" s="40"/>
      <c r="N67" s="40"/>
      <c r="O67" s="40"/>
      <c r="P67" s="40"/>
      <c r="Q67" s="40"/>
      <c r="R67" s="40"/>
      <c r="S67" s="40"/>
      <c r="T67" s="40"/>
      <c r="U67" s="95"/>
      <c r="V67" s="40"/>
      <c r="W67" s="40"/>
      <c r="X67" s="40"/>
      <c r="Y67" s="40"/>
      <c r="Z67" s="40"/>
      <c r="AA67" s="40"/>
      <c r="AC67" s="40"/>
      <c r="AD67" s="40"/>
      <c r="AE67" s="40"/>
    </row>
    <row r="68" spans="2:31" ht="14.25">
      <c r="B68" s="186">
        <v>34</v>
      </c>
      <c r="C68" s="82" t="s">
        <v>167</v>
      </c>
      <c r="D68" s="41" t="s">
        <v>64</v>
      </c>
      <c r="E68" s="183"/>
      <c r="F68" s="62"/>
      <c r="G68" s="40"/>
      <c r="H68" s="40"/>
      <c r="I68" s="40"/>
      <c r="J68" s="40"/>
      <c r="K68" s="40"/>
      <c r="L68" s="40"/>
      <c r="M68" s="40"/>
      <c r="N68" s="40"/>
      <c r="O68" s="40"/>
      <c r="P68" s="40"/>
      <c r="Q68" s="40"/>
      <c r="R68" s="40"/>
      <c r="S68" s="40"/>
      <c r="T68" s="40"/>
      <c r="U68" s="96"/>
      <c r="V68" s="40"/>
      <c r="W68" s="40"/>
      <c r="X68" s="40"/>
      <c r="Y68" s="40"/>
      <c r="Z68" s="40"/>
      <c r="AA68" s="40"/>
      <c r="AC68" s="40"/>
      <c r="AD68" s="40"/>
      <c r="AE68" s="40"/>
    </row>
    <row r="69" spans="2:31" s="198" customFormat="1" ht="14.25">
      <c r="B69" s="186">
        <v>35</v>
      </c>
      <c r="C69" s="82" t="s">
        <v>199</v>
      </c>
      <c r="D69" s="41" t="s">
        <v>198</v>
      </c>
      <c r="E69" s="183"/>
      <c r="F69" s="62"/>
      <c r="G69" s="40"/>
      <c r="H69" s="40"/>
      <c r="I69" s="40"/>
      <c r="J69" s="40"/>
      <c r="K69" s="40"/>
      <c r="L69" s="40"/>
      <c r="M69" s="40"/>
      <c r="N69" s="40"/>
      <c r="O69" s="40"/>
      <c r="P69" s="40"/>
      <c r="Q69" s="40"/>
      <c r="R69" s="40"/>
      <c r="S69" s="40"/>
      <c r="T69" s="40"/>
      <c r="U69" s="96"/>
      <c r="V69" s="40"/>
      <c r="W69" s="40"/>
      <c r="X69" s="40"/>
      <c r="Y69" s="40"/>
      <c r="Z69" s="40"/>
      <c r="AA69" s="40"/>
      <c r="AC69" s="40"/>
      <c r="AD69" s="40"/>
      <c r="AE69" s="40"/>
    </row>
    <row r="70" spans="2:31" ht="14.25">
      <c r="B70" s="186">
        <v>36</v>
      </c>
      <c r="C70" s="82" t="s">
        <v>167</v>
      </c>
      <c r="D70" s="41" t="s">
        <v>198</v>
      </c>
      <c r="E70" s="183"/>
      <c r="F70" s="62"/>
      <c r="G70" s="40"/>
      <c r="H70" s="40"/>
      <c r="I70" s="40"/>
      <c r="J70" s="40"/>
      <c r="K70" s="40"/>
      <c r="L70" s="40"/>
      <c r="M70" s="23"/>
      <c r="N70" s="40"/>
      <c r="O70" s="155"/>
      <c r="P70" s="40"/>
      <c r="Q70" s="40"/>
      <c r="R70" s="40"/>
      <c r="S70" s="96"/>
      <c r="T70" s="40"/>
      <c r="U70" s="96"/>
      <c r="V70" s="40"/>
      <c r="W70" s="40"/>
      <c r="X70" s="40"/>
      <c r="Y70" s="40"/>
      <c r="Z70" s="40"/>
      <c r="AA70" s="40"/>
      <c r="AC70" s="40"/>
      <c r="AD70" s="40"/>
      <c r="AE70" s="40"/>
    </row>
    <row r="71" spans="2:31" ht="14.25">
      <c r="B71" s="186">
        <v>37</v>
      </c>
      <c r="C71" s="82" t="s">
        <v>200</v>
      </c>
      <c r="D71" s="41" t="s">
        <v>65</v>
      </c>
      <c r="E71" s="183"/>
      <c r="F71" s="62"/>
      <c r="G71" s="153"/>
      <c r="H71" s="40"/>
      <c r="I71" s="40"/>
      <c r="J71" s="40"/>
      <c r="K71" s="40"/>
      <c r="L71" s="40"/>
      <c r="M71" s="23"/>
      <c r="N71" s="40"/>
      <c r="O71" s="153"/>
      <c r="P71" s="40"/>
      <c r="Q71" s="40"/>
      <c r="R71" s="40"/>
      <c r="S71" s="96"/>
      <c r="T71" s="96"/>
      <c r="U71" s="96"/>
      <c r="V71" s="40"/>
      <c r="W71" s="40"/>
      <c r="X71" s="40"/>
      <c r="Y71" s="40"/>
      <c r="Z71" s="40"/>
      <c r="AA71" s="40"/>
      <c r="AC71" s="40"/>
      <c r="AD71" s="40"/>
      <c r="AE71" s="40"/>
    </row>
    <row r="72" spans="2:31" ht="14.25">
      <c r="B72" s="186">
        <v>38</v>
      </c>
      <c r="C72" s="82" t="s">
        <v>156</v>
      </c>
      <c r="D72" s="41" t="s">
        <v>65</v>
      </c>
      <c r="E72" s="184"/>
      <c r="F72" s="62"/>
      <c r="G72" s="65"/>
      <c r="H72" s="40"/>
      <c r="I72" s="40"/>
      <c r="J72" s="153"/>
      <c r="K72" s="40"/>
      <c r="L72" s="40"/>
      <c r="M72" s="23"/>
      <c r="N72" s="40"/>
      <c r="O72" s="153"/>
      <c r="P72" s="153"/>
      <c r="Q72" s="40"/>
      <c r="R72" s="153"/>
      <c r="S72" s="96"/>
      <c r="T72" s="96"/>
      <c r="U72" s="96"/>
      <c r="V72" s="40"/>
      <c r="W72" s="40"/>
      <c r="X72" s="40"/>
      <c r="Y72" s="40"/>
      <c r="Z72" s="40"/>
      <c r="AA72" s="40"/>
      <c r="AC72" s="40"/>
      <c r="AD72" s="40"/>
      <c r="AE72" s="40"/>
    </row>
    <row r="73" spans="2:31" ht="14.25">
      <c r="B73" s="186">
        <v>39</v>
      </c>
      <c r="C73" s="82" t="s">
        <v>201</v>
      </c>
      <c r="D73" s="41" t="s">
        <v>66</v>
      </c>
      <c r="E73" s="183"/>
      <c r="F73" s="62"/>
      <c r="G73" s="65"/>
      <c r="H73" s="40"/>
      <c r="I73" s="40"/>
      <c r="J73" s="40"/>
      <c r="K73" s="96"/>
      <c r="L73" s="96"/>
      <c r="M73" s="96"/>
      <c r="N73" s="96"/>
      <c r="O73" s="96"/>
      <c r="P73" s="96"/>
      <c r="Q73" s="96"/>
      <c r="R73" s="96"/>
      <c r="S73" s="96"/>
      <c r="T73" s="96"/>
      <c r="U73" s="96"/>
      <c r="V73" s="40"/>
      <c r="W73" s="40"/>
      <c r="X73" s="40"/>
      <c r="Y73" s="40"/>
      <c r="Z73" s="40"/>
      <c r="AA73" s="40"/>
    </row>
    <row r="74" spans="2:31" ht="14.25">
      <c r="B74" s="186">
        <v>40</v>
      </c>
      <c r="C74" s="82" t="s">
        <v>202</v>
      </c>
      <c r="D74" s="41" t="s">
        <v>66</v>
      </c>
      <c r="E74" s="183"/>
      <c r="F74" s="62"/>
      <c r="G74" s="65"/>
      <c r="H74" s="40"/>
      <c r="I74" s="40"/>
      <c r="J74" s="40"/>
      <c r="K74" s="96"/>
      <c r="L74" s="96"/>
      <c r="M74" s="96"/>
      <c r="N74" s="96"/>
      <c r="O74" s="96"/>
      <c r="P74" s="96"/>
      <c r="Q74" s="96"/>
      <c r="R74" s="96"/>
      <c r="S74" s="96"/>
      <c r="T74" s="96"/>
      <c r="U74" s="96"/>
      <c r="V74" s="40"/>
      <c r="W74" s="40"/>
      <c r="X74" s="40"/>
      <c r="Y74" s="40"/>
      <c r="Z74" s="40"/>
      <c r="AA74" s="40"/>
    </row>
    <row r="75" spans="2:31" s="198" customFormat="1" ht="14.25">
      <c r="B75" s="186">
        <v>41</v>
      </c>
      <c r="C75" s="82" t="s">
        <v>203</v>
      </c>
      <c r="D75" s="41" t="s">
        <v>205</v>
      </c>
      <c r="E75" s="183"/>
      <c r="F75" s="62"/>
      <c r="G75" s="65"/>
      <c r="H75" s="40"/>
      <c r="I75" s="40"/>
      <c r="J75" s="40"/>
      <c r="K75" s="96"/>
      <c r="L75" s="96"/>
      <c r="M75" s="96"/>
      <c r="N75" s="96"/>
      <c r="O75" s="96"/>
      <c r="P75" s="96"/>
      <c r="Q75" s="96"/>
      <c r="R75" s="96"/>
      <c r="S75" s="96"/>
      <c r="T75" s="96"/>
      <c r="U75" s="96"/>
      <c r="V75" s="40"/>
      <c r="W75" s="40"/>
      <c r="X75" s="40"/>
      <c r="Y75" s="40"/>
      <c r="Z75" s="40"/>
      <c r="AA75" s="40"/>
    </row>
    <row r="76" spans="2:31">
      <c r="B76" s="186">
        <v>42</v>
      </c>
      <c r="C76" s="82" t="s">
        <v>204</v>
      </c>
      <c r="D76" s="41" t="s">
        <v>205</v>
      </c>
      <c r="E76" s="183"/>
      <c r="F76" s="62"/>
      <c r="G76" s="62"/>
      <c r="H76" s="40"/>
      <c r="I76" s="40"/>
      <c r="J76" s="40"/>
      <c r="K76" s="40"/>
      <c r="L76" s="40"/>
      <c r="M76" s="23"/>
      <c r="N76" s="40"/>
      <c r="O76" s="40"/>
      <c r="P76" s="40"/>
      <c r="Q76" s="40"/>
      <c r="R76" s="40"/>
      <c r="S76" s="40"/>
      <c r="T76" s="40"/>
      <c r="U76" s="40"/>
      <c r="V76" s="40"/>
      <c r="W76" s="40"/>
      <c r="X76" s="40"/>
      <c r="Y76" s="40"/>
      <c r="Z76" s="40"/>
      <c r="AA76" s="40"/>
    </row>
    <row r="77" spans="2:31">
      <c r="B77" s="186">
        <v>43</v>
      </c>
      <c r="C77" s="82" t="s">
        <v>188</v>
      </c>
      <c r="D77" s="41" t="s">
        <v>205</v>
      </c>
      <c r="E77" s="183"/>
      <c r="F77" s="62"/>
      <c r="G77" s="62"/>
    </row>
    <row r="78" spans="2:31">
      <c r="B78" s="186"/>
      <c r="C78" s="82"/>
      <c r="D78" s="41"/>
      <c r="E78" s="183"/>
      <c r="F78" s="65"/>
      <c r="G78" s="65"/>
    </row>
    <row r="79" spans="2:31">
      <c r="B79" s="186"/>
      <c r="C79" s="82"/>
      <c r="D79" s="41"/>
      <c r="E79" s="183"/>
      <c r="F79" s="66"/>
      <c r="G79" s="66"/>
      <c r="M79" s="47"/>
    </row>
    <row r="80" spans="2:31">
      <c r="B80" s="186"/>
      <c r="C80" s="82"/>
      <c r="D80" s="41"/>
      <c r="E80" s="183"/>
      <c r="F80" s="66"/>
      <c r="G80" s="66"/>
      <c r="M80" s="47"/>
    </row>
    <row r="81" spans="2:13">
      <c r="B81" s="186"/>
      <c r="C81" s="82"/>
      <c r="D81" s="41"/>
      <c r="E81" s="183"/>
      <c r="F81" s="66"/>
      <c r="G81" s="66"/>
      <c r="M81" s="47"/>
    </row>
    <row r="82" spans="2:13">
      <c r="B82" s="186"/>
      <c r="C82" s="82"/>
      <c r="D82" s="41"/>
      <c r="E82" s="183"/>
      <c r="F82" s="66"/>
      <c r="G82" s="66"/>
      <c r="M82" s="47"/>
    </row>
    <row r="83" spans="2:13">
      <c r="B83" s="186"/>
      <c r="C83" s="182"/>
      <c r="D83" s="185"/>
      <c r="E83" s="183"/>
      <c r="F83" s="65"/>
      <c r="G83" s="65"/>
      <c r="M83" s="47"/>
    </row>
    <row r="84" spans="2:13">
      <c r="B84" s="186"/>
      <c r="C84" s="182"/>
      <c r="D84" s="185"/>
      <c r="E84" s="183"/>
      <c r="F84" s="65"/>
      <c r="G84" s="65"/>
      <c r="M84" s="47"/>
    </row>
    <row r="85" spans="2:13">
      <c r="B85" s="186"/>
      <c r="C85" s="182"/>
      <c r="D85" s="185"/>
      <c r="E85" s="183"/>
      <c r="F85" s="62"/>
      <c r="G85" s="62"/>
      <c r="M85" s="47"/>
    </row>
    <row r="86" spans="2:13">
      <c r="B86" s="186"/>
      <c r="C86" s="182"/>
      <c r="D86" s="185"/>
      <c r="E86" s="183"/>
      <c r="F86" s="62"/>
      <c r="G86" s="62"/>
      <c r="M86" s="47"/>
    </row>
    <row r="87" spans="2:13">
      <c r="B87" s="186"/>
      <c r="C87" s="182"/>
      <c r="D87" s="185"/>
      <c r="E87" s="183"/>
      <c r="M87" s="47"/>
    </row>
    <row r="88" spans="2:13">
      <c r="B88" s="186"/>
      <c r="C88" s="182"/>
      <c r="D88" s="185"/>
      <c r="E88" s="183"/>
      <c r="M88" s="47"/>
    </row>
    <row r="89" spans="2:13">
      <c r="B89" s="186"/>
      <c r="C89" s="182"/>
      <c r="D89" s="185"/>
      <c r="E89" s="183"/>
      <c r="M89" s="47"/>
    </row>
    <row r="90" spans="2:13">
      <c r="B90" s="186"/>
      <c r="C90" s="82"/>
      <c r="D90" s="41"/>
      <c r="E90" s="183"/>
      <c r="M90" s="47"/>
    </row>
    <row r="91" spans="2:13">
      <c r="B91" s="186"/>
      <c r="C91" s="82"/>
      <c r="D91" s="41"/>
      <c r="E91" s="183"/>
      <c r="M91" s="47"/>
    </row>
    <row r="92" spans="2:13">
      <c r="B92" s="14">
        <f>SUM(B35:B91)</f>
        <v>946</v>
      </c>
      <c r="M92" s="47"/>
    </row>
    <row r="93" spans="2:13">
      <c r="M93" s="47"/>
    </row>
    <row r="94" spans="2:13">
      <c r="M94" s="47"/>
    </row>
  </sheetData>
  <mergeCells count="1">
    <mergeCell ref="A1:N1"/>
  </mergeCells>
  <phoneticPr fontId="3"/>
  <conditionalFormatting sqref="T20:T22 T24:T28 T4:T11 O16 N30:O31 F17:G30 N17:O28 F4:G15 N3:O15">
    <cfRule type="cellIs" dxfId="628" priority="6" stopIfTrue="1" operator="lessThanOrEqual">
      <formula>4</formula>
    </cfRule>
  </conditionalFormatting>
  <pageMargins left="0.33" right="0.13" top="0.59055118110236227" bottom="0.59055118110236227" header="0.51181102362204722" footer="0.51181102362204722"/>
  <pageSetup paperSize="9"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B1" workbookViewId="0">
      <selection sqref="A1:D1"/>
    </sheetView>
  </sheetViews>
  <sheetFormatPr defaultRowHeight="13.5"/>
  <cols>
    <col min="1" max="1" width="4.5" hidden="1" customWidth="1"/>
    <col min="2" max="2" width="4.5" customWidth="1"/>
    <col min="3" max="3" width="7.25" bestFit="1" customWidth="1"/>
    <col min="4" max="4" width="12.125" bestFit="1" customWidth="1"/>
    <col min="6" max="6" width="4.5" hidden="1" customWidth="1"/>
    <col min="7" max="7" width="5.5" bestFit="1" customWidth="1"/>
    <col min="8" max="8" width="7.25" bestFit="1" customWidth="1"/>
    <col min="9" max="9" width="11.25" bestFit="1" customWidth="1"/>
  </cols>
  <sheetData>
    <row r="1" spans="1:9">
      <c r="A1" s="677" t="s">
        <v>33</v>
      </c>
      <c r="B1" s="677"/>
      <c r="C1" s="677"/>
      <c r="D1" s="677"/>
      <c r="F1" s="677" t="s">
        <v>6</v>
      </c>
      <c r="G1" s="677"/>
      <c r="H1" s="677"/>
      <c r="I1" s="677"/>
    </row>
    <row r="2" spans="1:9">
      <c r="A2" s="208" t="e">
        <f>#REF!</f>
        <v>#REF!</v>
      </c>
      <c r="B2" s="208" t="e">
        <f>DBCS(A2)</f>
        <v>#REF!</v>
      </c>
      <c r="C2" s="208" t="e">
        <f>#REF!</f>
        <v>#REF!</v>
      </c>
      <c r="D2" s="208" t="e">
        <f>#REF!</f>
        <v>#REF!</v>
      </c>
      <c r="F2" s="207" t="str">
        <f>男個形!G4</f>
        <v>A3</v>
      </c>
      <c r="G2" s="208" t="str">
        <f>DBCS(F2)</f>
        <v>Ａ３</v>
      </c>
      <c r="H2" s="207" t="str">
        <f>男個形!C4</f>
        <v>林</v>
      </c>
      <c r="I2" s="207" t="str">
        <f>男個形!D4</f>
        <v>木更津総合</v>
      </c>
    </row>
    <row r="3" spans="1:9">
      <c r="A3" s="208" t="e">
        <f>#REF!</f>
        <v>#REF!</v>
      </c>
      <c r="B3" s="208" t="e">
        <f t="shared" ref="B3:B41" si="0">DBCS(A3)</f>
        <v>#REF!</v>
      </c>
      <c r="C3" s="208" t="e">
        <f>#REF!</f>
        <v>#REF!</v>
      </c>
      <c r="D3" s="208" t="e">
        <f>#REF!</f>
        <v>#REF!</v>
      </c>
      <c r="F3" s="207" t="str">
        <f>男個形!G5</f>
        <v>A5</v>
      </c>
      <c r="G3" s="208" t="str">
        <f t="shared" ref="G3:G47" si="1">DBCS(F3)</f>
        <v>Ａ５</v>
      </c>
      <c r="H3" s="207" t="str">
        <f>男個形!C5</f>
        <v>鈴木</v>
      </c>
      <c r="I3" s="207" t="str">
        <f>男個形!D5</f>
        <v>秀明八千代</v>
      </c>
    </row>
    <row r="4" spans="1:9">
      <c r="A4" s="208" t="e">
        <f>#REF!</f>
        <v>#REF!</v>
      </c>
      <c r="B4" s="208" t="e">
        <f t="shared" si="0"/>
        <v>#REF!</v>
      </c>
      <c r="C4" s="208" t="e">
        <f>#REF!</f>
        <v>#REF!</v>
      </c>
      <c r="D4" s="208" t="e">
        <f>#REF!</f>
        <v>#REF!</v>
      </c>
      <c r="F4" s="207" t="str">
        <f>男個形!G6</f>
        <v>A9</v>
      </c>
      <c r="G4" s="208" t="str">
        <f t="shared" si="1"/>
        <v>Ａ９</v>
      </c>
      <c r="H4" s="207" t="str">
        <f>男個形!C6</f>
        <v>井上</v>
      </c>
      <c r="I4" s="207" t="str">
        <f>男個形!D6</f>
        <v>昭和学院</v>
      </c>
    </row>
    <row r="5" spans="1:9">
      <c r="A5" s="208" t="e">
        <f>#REF!</f>
        <v>#REF!</v>
      </c>
      <c r="B5" s="208" t="e">
        <f t="shared" si="0"/>
        <v>#REF!</v>
      </c>
      <c r="C5" s="208" t="e">
        <f>#REF!</f>
        <v>#REF!</v>
      </c>
      <c r="D5" s="208" t="e">
        <f>#REF!</f>
        <v>#REF!</v>
      </c>
      <c r="F5" s="207" t="str">
        <f>男個形!G7</f>
        <v>A2</v>
      </c>
      <c r="G5" s="208" t="str">
        <f t="shared" si="1"/>
        <v>Ａ２</v>
      </c>
      <c r="H5" s="207" t="str">
        <f>男個形!C7</f>
        <v>地曳</v>
      </c>
      <c r="I5" s="207" t="str">
        <f>男個形!D7</f>
        <v>拓大紅陵</v>
      </c>
    </row>
    <row r="6" spans="1:9">
      <c r="A6" s="208" t="e">
        <f>#REF!</f>
        <v>#REF!</v>
      </c>
      <c r="B6" s="208" t="e">
        <f t="shared" si="0"/>
        <v>#REF!</v>
      </c>
      <c r="C6" s="208" t="e">
        <f>#REF!</f>
        <v>#REF!</v>
      </c>
      <c r="D6" s="208" t="e">
        <f>#REF!</f>
        <v>#REF!</v>
      </c>
      <c r="F6" s="207" t="str">
        <f>男個形!G8</f>
        <v>A8</v>
      </c>
      <c r="G6" s="208" t="str">
        <f t="shared" si="1"/>
        <v>Ａ８</v>
      </c>
      <c r="H6" s="207" t="str">
        <f>男個形!C8</f>
        <v>渡辺</v>
      </c>
      <c r="I6" s="207" t="str">
        <f>男個形!D8</f>
        <v>千葉南</v>
      </c>
    </row>
    <row r="7" spans="1:9">
      <c r="A7" s="208" t="e">
        <f>#REF!</f>
        <v>#REF!</v>
      </c>
      <c r="B7" s="208" t="e">
        <f t="shared" si="0"/>
        <v>#REF!</v>
      </c>
      <c r="C7" s="208" t="e">
        <f>#REF!</f>
        <v>#REF!</v>
      </c>
      <c r="D7" s="208" t="e">
        <f>#REF!</f>
        <v>#REF!</v>
      </c>
      <c r="F7" s="207" t="str">
        <f>男個形!G9</f>
        <v>A11</v>
      </c>
      <c r="G7" s="208" t="str">
        <f t="shared" si="1"/>
        <v>Ａ１１</v>
      </c>
      <c r="H7" s="207" t="str">
        <f>男個形!C9</f>
        <v>信太</v>
      </c>
      <c r="I7" s="207" t="str">
        <f>男個形!D9</f>
        <v>佐原</v>
      </c>
    </row>
    <row r="8" spans="1:9">
      <c r="A8" s="208" t="e">
        <f>#REF!</f>
        <v>#REF!</v>
      </c>
      <c r="B8" s="208" t="e">
        <f t="shared" si="0"/>
        <v>#REF!</v>
      </c>
      <c r="C8" s="208" t="e">
        <f>#REF!</f>
        <v>#REF!</v>
      </c>
      <c r="D8" s="208" t="e">
        <f>#REF!</f>
        <v>#REF!</v>
      </c>
      <c r="F8" s="207" t="str">
        <f>男個形!G10</f>
        <v>A10</v>
      </c>
      <c r="G8" s="208" t="str">
        <f t="shared" si="1"/>
        <v>Ａ１０</v>
      </c>
      <c r="H8" s="207" t="str">
        <f>男個形!C10</f>
        <v>佐藤</v>
      </c>
      <c r="I8" s="207" t="str">
        <f>男個形!D10</f>
        <v>敬愛学園</v>
      </c>
    </row>
    <row r="9" spans="1:9">
      <c r="A9" s="208" t="e">
        <f>#REF!</f>
        <v>#REF!</v>
      </c>
      <c r="B9" s="208" t="e">
        <f t="shared" si="0"/>
        <v>#REF!</v>
      </c>
      <c r="C9" s="208" t="e">
        <f>#REF!</f>
        <v>#REF!</v>
      </c>
      <c r="D9" s="208" t="e">
        <f>#REF!</f>
        <v>#REF!</v>
      </c>
      <c r="F9" s="207" t="str">
        <f>男個形!G11</f>
        <v>A5</v>
      </c>
      <c r="G9" s="208" t="str">
        <f t="shared" si="1"/>
        <v>Ａ５</v>
      </c>
      <c r="H9" s="207" t="str">
        <f>男個形!C11</f>
        <v>皆川</v>
      </c>
      <c r="I9" s="207" t="str">
        <f>男個形!D11</f>
        <v>麗澤</v>
      </c>
    </row>
    <row r="10" spans="1:9">
      <c r="A10" s="208" t="e">
        <f>#REF!</f>
        <v>#REF!</v>
      </c>
      <c r="B10" s="208" t="e">
        <f t="shared" si="0"/>
        <v>#REF!</v>
      </c>
      <c r="C10" s="208" t="e">
        <f>#REF!</f>
        <v>#REF!</v>
      </c>
      <c r="D10" s="208" t="e">
        <f>#REF!</f>
        <v>#REF!</v>
      </c>
      <c r="F10" s="207" t="str">
        <f>男個形!G12</f>
        <v>A7</v>
      </c>
      <c r="G10" s="208" t="str">
        <f t="shared" si="1"/>
        <v>Ａ７</v>
      </c>
      <c r="H10" s="207" t="str">
        <f>男個形!C12</f>
        <v>平野</v>
      </c>
      <c r="I10" s="207" t="str">
        <f>男個形!D12</f>
        <v>市立銚子</v>
      </c>
    </row>
    <row r="11" spans="1:9">
      <c r="A11" s="208" t="e">
        <f>#REF!</f>
        <v>#REF!</v>
      </c>
      <c r="B11" s="208" t="e">
        <f t="shared" si="0"/>
        <v>#REF!</v>
      </c>
      <c r="C11" s="208" t="e">
        <f>#REF!</f>
        <v>#REF!</v>
      </c>
      <c r="D11" s="208" t="e">
        <f>#REF!</f>
        <v>#REF!</v>
      </c>
      <c r="F11" s="207" t="str">
        <f>男個形!G13</f>
        <v>A4</v>
      </c>
      <c r="G11" s="208" t="str">
        <f t="shared" si="1"/>
        <v>Ａ４</v>
      </c>
      <c r="H11" s="207" t="str">
        <f>男個形!C13</f>
        <v>石川</v>
      </c>
      <c r="I11" s="207" t="str">
        <f>男個形!D13</f>
        <v>秀明八千代</v>
      </c>
    </row>
    <row r="12" spans="1:9" ht="14.25">
      <c r="A12" s="208" t="e">
        <f>#REF!</f>
        <v>#REF!</v>
      </c>
      <c r="B12" s="208" t="e">
        <f t="shared" si="0"/>
        <v>#REF!</v>
      </c>
      <c r="C12" s="209" t="e">
        <f>#REF!</f>
        <v>#REF!</v>
      </c>
      <c r="D12" s="209" t="e">
        <f>#REF!</f>
        <v>#REF!</v>
      </c>
      <c r="F12" s="207" t="str">
        <f>男個形!G14</f>
        <v>A1</v>
      </c>
      <c r="G12" s="208" t="str">
        <f t="shared" si="1"/>
        <v>Ａ１</v>
      </c>
      <c r="H12" s="207" t="str">
        <f>男個形!C14</f>
        <v>田村</v>
      </c>
      <c r="I12" s="207" t="str">
        <f>男個形!D14</f>
        <v>拓大紅陵</v>
      </c>
    </row>
    <row r="13" spans="1:9" ht="14.25">
      <c r="A13" s="208" t="e">
        <f>#REF!</f>
        <v>#REF!</v>
      </c>
      <c r="B13" s="208" t="e">
        <f t="shared" si="0"/>
        <v>#REF!</v>
      </c>
      <c r="C13" s="209" t="e">
        <f>#REF!</f>
        <v>#REF!</v>
      </c>
      <c r="D13" s="209" t="e">
        <f>#REF!</f>
        <v>#REF!</v>
      </c>
      <c r="F13" s="207" t="e">
        <f>男個形!#REF!</f>
        <v>#REF!</v>
      </c>
      <c r="G13" s="208" t="e">
        <f t="shared" si="1"/>
        <v>#REF!</v>
      </c>
      <c r="H13" s="207" t="e">
        <f>男個形!#REF!</f>
        <v>#REF!</v>
      </c>
      <c r="I13" s="207" t="e">
        <f>男個形!#REF!</f>
        <v>#REF!</v>
      </c>
    </row>
    <row r="14" spans="1:9" ht="14.25">
      <c r="A14" s="208" t="e">
        <f>#REF!</f>
        <v>#REF!</v>
      </c>
      <c r="B14" s="208" t="e">
        <f t="shared" si="0"/>
        <v>#REF!</v>
      </c>
      <c r="C14" s="209" t="e">
        <f>#REF!</f>
        <v>#REF!</v>
      </c>
      <c r="D14" s="209" t="e">
        <f>#REF!</f>
        <v>#REF!</v>
      </c>
      <c r="F14" s="207" t="str">
        <f>男個形!G18</f>
        <v>B5</v>
      </c>
      <c r="G14" s="208" t="str">
        <f t="shared" si="1"/>
        <v>Ｂ５</v>
      </c>
      <c r="H14" s="207" t="str">
        <f>男個形!C18</f>
        <v>佐藤</v>
      </c>
      <c r="I14" s="207" t="str">
        <f>男個形!D18</f>
        <v>習志野</v>
      </c>
    </row>
    <row r="15" spans="1:9" ht="14.25">
      <c r="A15" s="208" t="e">
        <f>#REF!</f>
        <v>#REF!</v>
      </c>
      <c r="B15" s="208" t="e">
        <f t="shared" si="0"/>
        <v>#REF!</v>
      </c>
      <c r="C15" s="209" t="e">
        <f>#REF!</f>
        <v>#REF!</v>
      </c>
      <c r="D15" s="209" t="e">
        <f>#REF!</f>
        <v>#REF!</v>
      </c>
      <c r="F15" s="207" t="str">
        <f>男個形!G19</f>
        <v>B9</v>
      </c>
      <c r="G15" s="208" t="str">
        <f t="shared" si="1"/>
        <v>Ｂ９</v>
      </c>
      <c r="H15" s="207" t="str">
        <f>男個形!C19</f>
        <v>平野</v>
      </c>
      <c r="I15" s="207" t="str">
        <f>男個形!D19</f>
        <v>成東</v>
      </c>
    </row>
    <row r="16" spans="1:9" ht="14.25">
      <c r="A16" s="208" t="e">
        <f>#REF!</f>
        <v>#REF!</v>
      </c>
      <c r="B16" s="208" t="e">
        <f t="shared" si="0"/>
        <v>#REF!</v>
      </c>
      <c r="C16" s="209" t="e">
        <f>#REF!</f>
        <v>#REF!</v>
      </c>
      <c r="D16" s="209" t="e">
        <f>#REF!</f>
        <v>#REF!</v>
      </c>
      <c r="F16" s="207" t="str">
        <f>男個形!G20</f>
        <v>B11</v>
      </c>
      <c r="G16" s="208" t="str">
        <f t="shared" si="1"/>
        <v>Ｂ１１</v>
      </c>
      <c r="H16" s="207" t="str">
        <f>男個形!C20</f>
        <v>島村</v>
      </c>
      <c r="I16" s="207" t="str">
        <f>男個形!D20</f>
        <v>渋谷幕張</v>
      </c>
    </row>
    <row r="17" spans="1:9" ht="14.25">
      <c r="A17" s="208" t="e">
        <f>#REF!</f>
        <v>#REF!</v>
      </c>
      <c r="B17" s="208" t="e">
        <f t="shared" si="0"/>
        <v>#REF!</v>
      </c>
      <c r="C17" s="209" t="e">
        <f>#REF!</f>
        <v>#REF!</v>
      </c>
      <c r="D17" s="209" t="e">
        <f>#REF!</f>
        <v>#REF!</v>
      </c>
      <c r="F17" s="207" t="str">
        <f>男個形!G21</f>
        <v>B2</v>
      </c>
      <c r="G17" s="208" t="str">
        <f t="shared" si="1"/>
        <v>Ｂ２</v>
      </c>
      <c r="H17" s="207" t="str">
        <f>男個形!C21</f>
        <v>大杉</v>
      </c>
      <c r="I17" s="207" t="str">
        <f>男個形!D21</f>
        <v>拓大紅陵</v>
      </c>
    </row>
    <row r="18" spans="1:9" ht="14.25">
      <c r="A18" s="208" t="e">
        <f>#REF!</f>
        <v>#REF!</v>
      </c>
      <c r="B18" s="208" t="e">
        <f t="shared" si="0"/>
        <v>#REF!</v>
      </c>
      <c r="C18" s="209" t="e">
        <f>#REF!</f>
        <v>#REF!</v>
      </c>
      <c r="D18" s="209" t="e">
        <f>#REF!</f>
        <v>#REF!</v>
      </c>
      <c r="F18" s="207" t="str">
        <f>男個形!G22</f>
        <v>B9</v>
      </c>
      <c r="G18" s="208" t="str">
        <f t="shared" si="1"/>
        <v>Ｂ９</v>
      </c>
      <c r="H18" s="207" t="str">
        <f>男個形!C22</f>
        <v>長友</v>
      </c>
      <c r="I18" s="207" t="str">
        <f>男個形!D22</f>
        <v>長生</v>
      </c>
    </row>
    <row r="19" spans="1:9" ht="14.25">
      <c r="A19" s="208" t="e">
        <f>#REF!</f>
        <v>#REF!</v>
      </c>
      <c r="B19" s="208" t="e">
        <f t="shared" si="0"/>
        <v>#REF!</v>
      </c>
      <c r="C19" s="209" t="e">
        <f>#REF!</f>
        <v>#REF!</v>
      </c>
      <c r="D19" s="209" t="e">
        <f>#REF!</f>
        <v>#REF!</v>
      </c>
      <c r="F19" s="207" t="str">
        <f>男個形!G23</f>
        <v>B6</v>
      </c>
      <c r="G19" s="208" t="str">
        <f t="shared" si="1"/>
        <v>Ｂ６</v>
      </c>
      <c r="H19" s="207" t="str">
        <f>男個形!C23</f>
        <v>速水</v>
      </c>
      <c r="I19" s="207" t="str">
        <f>男個形!D23</f>
        <v>千葉経済</v>
      </c>
    </row>
    <row r="20" spans="1:9" ht="14.25">
      <c r="A20" s="208" t="e">
        <f>#REF!</f>
        <v>#REF!</v>
      </c>
      <c r="B20" s="208" t="e">
        <f t="shared" si="0"/>
        <v>#REF!</v>
      </c>
      <c r="C20" s="209" t="e">
        <f>#REF!</f>
        <v>#REF!</v>
      </c>
      <c r="D20" s="209" t="e">
        <f>#REF!</f>
        <v>#REF!</v>
      </c>
      <c r="F20" s="207" t="str">
        <f>男個形!G24</f>
        <v>B3</v>
      </c>
      <c r="G20" s="208" t="str">
        <f t="shared" si="1"/>
        <v>Ｂ３</v>
      </c>
      <c r="H20" s="207" t="str">
        <f>男個形!C24</f>
        <v>吾妻</v>
      </c>
      <c r="I20" s="207" t="str">
        <f>男個形!D24</f>
        <v>清水</v>
      </c>
    </row>
    <row r="21" spans="1:9" ht="14.25">
      <c r="A21" s="208" t="e">
        <f>#REF!</f>
        <v>#REF!</v>
      </c>
      <c r="B21" s="208" t="e">
        <f t="shared" si="0"/>
        <v>#REF!</v>
      </c>
      <c r="C21" s="209" t="e">
        <f>#REF!</f>
        <v>#REF!</v>
      </c>
      <c r="D21" s="209" t="e">
        <f>#REF!</f>
        <v>#REF!</v>
      </c>
      <c r="F21" s="207" t="str">
        <f>男個形!G25</f>
        <v>B7</v>
      </c>
      <c r="G21" s="208" t="str">
        <f t="shared" si="1"/>
        <v>Ｂ７</v>
      </c>
      <c r="H21" s="207" t="str">
        <f>男個形!C25</f>
        <v>片岡</v>
      </c>
      <c r="I21" s="207" t="str">
        <f>男個形!D25</f>
        <v>東金</v>
      </c>
    </row>
    <row r="22" spans="1:9">
      <c r="A22" s="208" t="e">
        <f>#REF!</f>
        <v>#REF!</v>
      </c>
      <c r="B22" s="208" t="e">
        <f t="shared" si="0"/>
        <v>#REF!</v>
      </c>
      <c r="C22" s="208" t="e">
        <f>#REF!</f>
        <v>#REF!</v>
      </c>
      <c r="D22" s="208" t="e">
        <f>#REF!</f>
        <v>#REF!</v>
      </c>
      <c r="F22" s="207" t="str">
        <f>男個形!G26</f>
        <v>B7</v>
      </c>
      <c r="G22" s="208" t="str">
        <f t="shared" si="1"/>
        <v>Ｂ７</v>
      </c>
      <c r="H22" s="207" t="str">
        <f>男個形!C26</f>
        <v>平田</v>
      </c>
      <c r="I22" s="207" t="str">
        <f>男個形!D26</f>
        <v>船橋東</v>
      </c>
    </row>
    <row r="23" spans="1:9">
      <c r="A23" s="208" t="e">
        <f>#REF!</f>
        <v>#REF!</v>
      </c>
      <c r="B23" s="208" t="e">
        <f t="shared" si="0"/>
        <v>#REF!</v>
      </c>
      <c r="C23" s="208" t="e">
        <f>#REF!</f>
        <v>#REF!</v>
      </c>
      <c r="D23" s="208" t="e">
        <f>#REF!</f>
        <v>#REF!</v>
      </c>
      <c r="F23" s="207" t="str">
        <f>男個形!G27</f>
        <v>B4</v>
      </c>
      <c r="G23" s="208" t="str">
        <f t="shared" si="1"/>
        <v>Ｂ４</v>
      </c>
      <c r="H23" s="207" t="str">
        <f>男個形!C27</f>
        <v>井合</v>
      </c>
      <c r="I23" s="207" t="str">
        <f>男個形!D27</f>
        <v>西武台</v>
      </c>
    </row>
    <row r="24" spans="1:9">
      <c r="A24" s="208" t="e">
        <f>#REF!</f>
        <v>#REF!</v>
      </c>
      <c r="B24" s="208" t="e">
        <f t="shared" si="0"/>
        <v>#REF!</v>
      </c>
      <c r="C24" s="208" t="e">
        <f>#REF!</f>
        <v>#REF!</v>
      </c>
      <c r="D24" s="208" t="e">
        <f>#REF!</f>
        <v>#REF!</v>
      </c>
      <c r="F24" s="207" t="str">
        <f>男個形!G28</f>
        <v>B1</v>
      </c>
      <c r="G24" s="208" t="str">
        <f t="shared" si="1"/>
        <v>Ｂ１</v>
      </c>
      <c r="H24" s="207" t="str">
        <f>男個形!C28</f>
        <v>桑野</v>
      </c>
      <c r="I24" s="207" t="str">
        <f>男個形!D28</f>
        <v>秀明八千代</v>
      </c>
    </row>
    <row r="25" spans="1:9">
      <c r="A25" s="208" t="e">
        <f>#REF!</f>
        <v>#REF!</v>
      </c>
      <c r="B25" s="208" t="e">
        <f t="shared" si="0"/>
        <v>#REF!</v>
      </c>
      <c r="C25" s="208" t="e">
        <f>#REF!</f>
        <v>#REF!</v>
      </c>
      <c r="D25" s="208" t="e">
        <f>#REF!</f>
        <v>#REF!</v>
      </c>
      <c r="F25" s="207" t="str">
        <f>男個形!O4</f>
        <v>C6</v>
      </c>
      <c r="G25" s="208" t="str">
        <f t="shared" si="1"/>
        <v>Ｃ６</v>
      </c>
      <c r="H25" s="207" t="str">
        <f>男個形!K4</f>
        <v>髙橋</v>
      </c>
      <c r="I25" s="207" t="str">
        <f>男個形!L4</f>
        <v>千葉経済</v>
      </c>
    </row>
    <row r="26" spans="1:9">
      <c r="A26" s="208" t="e">
        <f>#REF!</f>
        <v>#REF!</v>
      </c>
      <c r="B26" s="208" t="e">
        <f t="shared" si="0"/>
        <v>#REF!</v>
      </c>
      <c r="C26" s="208" t="e">
        <f>#REF!</f>
        <v>#REF!</v>
      </c>
      <c r="D26" s="208" t="e">
        <f>#REF!</f>
        <v>#REF!</v>
      </c>
      <c r="F26" s="207" t="str">
        <f>男個形!O5</f>
        <v>C9</v>
      </c>
      <c r="G26" s="208" t="str">
        <f t="shared" si="1"/>
        <v>Ｃ９</v>
      </c>
      <c r="H26" s="207" t="str">
        <f>男個形!K5</f>
        <v>榎本</v>
      </c>
      <c r="I26" s="207" t="str">
        <f>男個形!L5</f>
        <v>千葉南</v>
      </c>
    </row>
    <row r="27" spans="1:9">
      <c r="A27" s="208" t="e">
        <f>#REF!</f>
        <v>#REF!</v>
      </c>
      <c r="B27" s="208" t="e">
        <f t="shared" si="0"/>
        <v>#REF!</v>
      </c>
      <c r="C27" s="208" t="e">
        <f>#REF!</f>
        <v>#REF!</v>
      </c>
      <c r="D27" s="208" t="e">
        <f>#REF!</f>
        <v>#REF!</v>
      </c>
      <c r="F27" s="207" t="str">
        <f>男個形!O6</f>
        <v>C5</v>
      </c>
      <c r="G27" s="208" t="str">
        <f t="shared" si="1"/>
        <v>Ｃ５</v>
      </c>
      <c r="H27" s="207" t="str">
        <f>男個形!K6</f>
        <v>林</v>
      </c>
      <c r="I27" s="207" t="str">
        <f>男個形!L6</f>
        <v>東金</v>
      </c>
    </row>
    <row r="28" spans="1:9">
      <c r="A28" s="208" t="e">
        <f>#REF!</f>
        <v>#REF!</v>
      </c>
      <c r="B28" s="208" t="e">
        <f t="shared" si="0"/>
        <v>#REF!</v>
      </c>
      <c r="C28" s="208" t="e">
        <f>#REF!</f>
        <v>#REF!</v>
      </c>
      <c r="D28" s="208" t="e">
        <f>#REF!</f>
        <v>#REF!</v>
      </c>
      <c r="F28" s="207" t="str">
        <f>男個形!O7</f>
        <v>C4</v>
      </c>
      <c r="G28" s="208" t="str">
        <f t="shared" si="1"/>
        <v>Ｃ４</v>
      </c>
      <c r="H28" s="207" t="str">
        <f>男個形!K7</f>
        <v>田中</v>
      </c>
      <c r="I28" s="207" t="str">
        <f>男個形!L7</f>
        <v>秀明八千代</v>
      </c>
    </row>
    <row r="29" spans="1:9">
      <c r="A29" s="208" t="e">
        <f>#REF!</f>
        <v>#REF!</v>
      </c>
      <c r="B29" s="208" t="e">
        <f t="shared" si="0"/>
        <v>#REF!</v>
      </c>
      <c r="C29" s="208" t="e">
        <f>#REF!</f>
        <v>#REF!</v>
      </c>
      <c r="D29" s="208" t="e">
        <f>#REF!</f>
        <v>#REF!</v>
      </c>
      <c r="F29" s="207" t="str">
        <f>男個形!O8</f>
        <v>C8</v>
      </c>
      <c r="G29" s="208" t="str">
        <f t="shared" si="1"/>
        <v>Ｃ８</v>
      </c>
      <c r="H29" s="207" t="str">
        <f>男個形!K8</f>
        <v>山上</v>
      </c>
      <c r="I29" s="207" t="str">
        <f>男個形!L8</f>
        <v>佐原</v>
      </c>
    </row>
    <row r="30" spans="1:9">
      <c r="A30" s="208" t="e">
        <f>#REF!</f>
        <v>#REF!</v>
      </c>
      <c r="B30" s="208" t="e">
        <f t="shared" si="0"/>
        <v>#REF!</v>
      </c>
      <c r="C30" s="208" t="e">
        <f>#REF!</f>
        <v>#REF!</v>
      </c>
      <c r="D30" s="208" t="e">
        <f>#REF!</f>
        <v>#REF!</v>
      </c>
      <c r="F30" s="207" t="str">
        <f>男個形!O9</f>
        <v>C10</v>
      </c>
      <c r="G30" s="208" t="str">
        <f t="shared" si="1"/>
        <v>Ｃ１０</v>
      </c>
      <c r="H30" s="207" t="str">
        <f>男個形!K9</f>
        <v>山名</v>
      </c>
      <c r="I30" s="207" t="str">
        <f>男個形!L9</f>
        <v>渋谷幕張</v>
      </c>
    </row>
    <row r="31" spans="1:9">
      <c r="A31" s="208" t="e">
        <f>#REF!</f>
        <v>#REF!</v>
      </c>
      <c r="B31" s="208" t="e">
        <f t="shared" si="0"/>
        <v>#REF!</v>
      </c>
      <c r="C31" s="208" t="e">
        <f>#REF!</f>
        <v>#REF!</v>
      </c>
      <c r="D31" s="208" t="e">
        <f>#REF!</f>
        <v>#REF!</v>
      </c>
      <c r="F31" s="207" t="str">
        <f>男個形!O10</f>
        <v>C2</v>
      </c>
      <c r="G31" s="208" t="str">
        <f t="shared" si="1"/>
        <v>Ｃ２</v>
      </c>
      <c r="H31" s="207" t="str">
        <f>男個形!K10</f>
        <v>徳光</v>
      </c>
      <c r="I31" s="207" t="str">
        <f>男個形!L10</f>
        <v>拓大紅陵</v>
      </c>
    </row>
    <row r="32" spans="1:9">
      <c r="A32" s="208" t="e">
        <f>#REF!</f>
        <v>#REF!</v>
      </c>
      <c r="B32" s="208" t="e">
        <f t="shared" si="0"/>
        <v>#REF!</v>
      </c>
      <c r="C32" s="208" t="e">
        <f>#REF!</f>
        <v>#REF!</v>
      </c>
      <c r="D32" s="208" t="e">
        <f>#REF!</f>
        <v>#REF!</v>
      </c>
      <c r="F32" s="207" t="str">
        <f>男個形!O11</f>
        <v>C3</v>
      </c>
      <c r="G32" s="208" t="str">
        <f t="shared" si="1"/>
        <v>Ｃ３</v>
      </c>
      <c r="H32" s="207" t="str">
        <f>男個形!K11</f>
        <v>金子</v>
      </c>
      <c r="I32" s="207" t="str">
        <f>男個形!L11</f>
        <v>木更津総合</v>
      </c>
    </row>
    <row r="33" spans="1:9">
      <c r="A33" s="208" t="e">
        <f>#REF!</f>
        <v>#REF!</v>
      </c>
      <c r="B33" s="208" t="e">
        <f t="shared" si="0"/>
        <v>#REF!</v>
      </c>
      <c r="C33" s="208" t="e">
        <f>#REF!</f>
        <v>#REF!</v>
      </c>
      <c r="D33" s="208" t="e">
        <f>#REF!</f>
        <v>#REF!</v>
      </c>
      <c r="F33" s="207" t="str">
        <f>男個形!O12</f>
        <v>C6</v>
      </c>
      <c r="G33" s="208" t="str">
        <f t="shared" si="1"/>
        <v>Ｃ６</v>
      </c>
      <c r="H33" s="207" t="str">
        <f>男個形!K12</f>
        <v>岡田</v>
      </c>
      <c r="I33" s="207" t="str">
        <f>男個形!L12</f>
        <v>習志野</v>
      </c>
    </row>
    <row r="34" spans="1:9">
      <c r="A34" s="208" t="e">
        <f>#REF!</f>
        <v>#REF!</v>
      </c>
      <c r="B34" s="208" t="e">
        <f t="shared" si="0"/>
        <v>#REF!</v>
      </c>
      <c r="C34" s="208" t="e">
        <f>#REF!</f>
        <v>#REF!</v>
      </c>
      <c r="D34" s="208" t="e">
        <f>#REF!</f>
        <v>#REF!</v>
      </c>
      <c r="F34" s="207" t="str">
        <f>男個形!O13</f>
        <v>C</v>
      </c>
      <c r="G34" s="208" t="str">
        <f t="shared" si="1"/>
        <v>Ｃ</v>
      </c>
      <c r="H34" s="207" t="str">
        <f>男個形!K13</f>
        <v>大島</v>
      </c>
      <c r="I34" s="207" t="str">
        <f>男個形!L13</f>
        <v>日体大柏</v>
      </c>
    </row>
    <row r="35" spans="1:9">
      <c r="A35" s="208" t="e">
        <f>#REF!</f>
        <v>#REF!</v>
      </c>
      <c r="B35" s="208" t="e">
        <f t="shared" si="0"/>
        <v>#REF!</v>
      </c>
      <c r="C35" s="208" t="e">
        <f>#REF!</f>
        <v>#REF!</v>
      </c>
      <c r="D35" s="208" t="e">
        <f>#REF!</f>
        <v>#REF!</v>
      </c>
      <c r="F35" s="207" t="str">
        <f>男個形!O14</f>
        <v>C1</v>
      </c>
      <c r="G35" s="208" t="str">
        <f t="shared" si="1"/>
        <v>Ｃ１</v>
      </c>
      <c r="H35" s="207" t="str">
        <f>男個形!K14</f>
        <v>島村</v>
      </c>
      <c r="I35" s="207" t="str">
        <f>男個形!L14</f>
        <v>麗澤</v>
      </c>
    </row>
    <row r="36" spans="1:9">
      <c r="A36" s="208" t="e">
        <f>#REF!</f>
        <v>#REF!</v>
      </c>
      <c r="B36" s="208" t="e">
        <f t="shared" si="0"/>
        <v>#REF!</v>
      </c>
      <c r="C36" s="208" t="e">
        <f>#REF!</f>
        <v>#REF!</v>
      </c>
      <c r="D36" s="208" t="e">
        <f>#REF!</f>
        <v>#REF!</v>
      </c>
      <c r="F36" s="207" t="e">
        <f>男個形!#REF!</f>
        <v>#REF!</v>
      </c>
      <c r="G36" s="208" t="e">
        <f t="shared" si="1"/>
        <v>#REF!</v>
      </c>
      <c r="H36" s="207" t="e">
        <f>男個形!#REF!</f>
        <v>#REF!</v>
      </c>
      <c r="I36" s="207" t="e">
        <f>男個形!#REF!</f>
        <v>#REF!</v>
      </c>
    </row>
    <row r="37" spans="1:9">
      <c r="A37" s="208" t="e">
        <f>#REF!</f>
        <v>#REF!</v>
      </c>
      <c r="B37" s="208" t="e">
        <f t="shared" si="0"/>
        <v>#REF!</v>
      </c>
      <c r="C37" s="208" t="e">
        <f>#REF!</f>
        <v>#REF!</v>
      </c>
      <c r="D37" s="208" t="e">
        <f>#REF!</f>
        <v>#REF!</v>
      </c>
      <c r="F37" s="207" t="str">
        <f>男個形!O18</f>
        <v>D9</v>
      </c>
      <c r="G37" s="208" t="str">
        <f t="shared" si="1"/>
        <v>Ｄ９</v>
      </c>
      <c r="H37" s="207" t="str">
        <f>男個形!K18</f>
        <v>安藤</v>
      </c>
      <c r="I37" s="207" t="str">
        <f>男個形!L18</f>
        <v>市立銚子</v>
      </c>
    </row>
    <row r="38" spans="1:9">
      <c r="A38" s="208" t="e">
        <f>#REF!</f>
        <v>#REF!</v>
      </c>
      <c r="B38" s="208" t="e">
        <f t="shared" si="0"/>
        <v>#REF!</v>
      </c>
      <c r="C38" s="208" t="e">
        <f>#REF!</f>
        <v>#REF!</v>
      </c>
      <c r="D38" s="208" t="e">
        <f>#REF!</f>
        <v>#REF!</v>
      </c>
      <c r="F38" s="207" t="str">
        <f>男個形!O19</f>
        <v>D10</v>
      </c>
      <c r="G38" s="208" t="str">
        <f t="shared" si="1"/>
        <v>Ｄ１０</v>
      </c>
      <c r="H38" s="207" t="str">
        <f>男個形!K19</f>
        <v>戸邉</v>
      </c>
      <c r="I38" s="207" t="str">
        <f>男個形!L19</f>
        <v>清水</v>
      </c>
    </row>
    <row r="39" spans="1:9">
      <c r="A39" s="208" t="e">
        <f>#REF!</f>
        <v>#REF!</v>
      </c>
      <c r="B39" s="208" t="e">
        <f t="shared" si="0"/>
        <v>#REF!</v>
      </c>
      <c r="C39" s="208" t="e">
        <f>#REF!</f>
        <v>#REF!</v>
      </c>
      <c r="D39" s="208" t="e">
        <f>#REF!</f>
        <v>#REF!</v>
      </c>
      <c r="F39" s="207" t="str">
        <f>男個形!O20</f>
        <v>D6</v>
      </c>
      <c r="G39" s="208" t="str">
        <f t="shared" si="1"/>
        <v>Ｄ６</v>
      </c>
      <c r="H39" s="207" t="str">
        <f>男個形!K20</f>
        <v>早坂</v>
      </c>
      <c r="I39" s="207" t="str">
        <f>男個形!L20</f>
        <v>麗澤</v>
      </c>
    </row>
    <row r="40" spans="1:9">
      <c r="A40" s="208" t="e">
        <f>#REF!</f>
        <v>#REF!</v>
      </c>
      <c r="B40" s="208" t="e">
        <f t="shared" si="0"/>
        <v>#REF!</v>
      </c>
      <c r="C40" s="208" t="e">
        <f>#REF!</f>
        <v>#REF!</v>
      </c>
      <c r="D40" s="208" t="e">
        <f>#REF!</f>
        <v>#REF!</v>
      </c>
      <c r="F40" s="207" t="str">
        <f>男個形!O21</f>
        <v>D5</v>
      </c>
      <c r="G40" s="208" t="str">
        <f t="shared" si="1"/>
        <v>Ｄ５</v>
      </c>
      <c r="H40" s="207" t="str">
        <f>男個形!K21</f>
        <v>中島</v>
      </c>
      <c r="I40" s="207" t="str">
        <f>男個形!L21</f>
        <v>茂原樟陽</v>
      </c>
    </row>
    <row r="41" spans="1:9">
      <c r="A41" s="208" t="e">
        <f>#REF!</f>
        <v>#REF!</v>
      </c>
      <c r="B41" s="208" t="e">
        <f t="shared" si="0"/>
        <v>#REF!</v>
      </c>
      <c r="C41" s="208" t="e">
        <f>#REF!</f>
        <v>#REF!</v>
      </c>
      <c r="D41" s="208" t="e">
        <f>#REF!</f>
        <v>#REF!</v>
      </c>
      <c r="F41" s="207" t="str">
        <f>男個形!O22</f>
        <v>D3</v>
      </c>
      <c r="G41" s="208" t="str">
        <f t="shared" si="1"/>
        <v>Ｄ３</v>
      </c>
      <c r="H41" s="207" t="str">
        <f>男個形!K22</f>
        <v>佐藤</v>
      </c>
      <c r="I41" s="207" t="str">
        <f>男個形!L22</f>
        <v>拓大紅陵</v>
      </c>
    </row>
    <row r="42" spans="1:9">
      <c r="F42" s="207" t="str">
        <f>男個形!O23</f>
        <v>D7</v>
      </c>
      <c r="G42" s="208" t="str">
        <f t="shared" si="1"/>
        <v>Ｄ７</v>
      </c>
      <c r="H42" s="207" t="str">
        <f>男個形!K23</f>
        <v>木村</v>
      </c>
      <c r="I42" s="207" t="str">
        <f>男個形!L23</f>
        <v>船橋東</v>
      </c>
    </row>
    <row r="43" spans="1:9">
      <c r="F43" s="207" t="str">
        <f>男個形!O24</f>
        <v>D2</v>
      </c>
      <c r="G43" s="208" t="str">
        <f t="shared" si="1"/>
        <v>Ｄ２</v>
      </c>
      <c r="H43" s="207" t="str">
        <f>男個形!K24</f>
        <v>御前</v>
      </c>
      <c r="I43" s="207" t="str">
        <f>男個形!L24</f>
        <v>渋谷幕張</v>
      </c>
    </row>
    <row r="44" spans="1:9">
      <c r="F44" s="207" t="str">
        <f>男個形!O25</f>
        <v>D4</v>
      </c>
      <c r="G44" s="208" t="str">
        <f t="shared" si="1"/>
        <v>Ｄ４</v>
      </c>
      <c r="H44" s="207" t="str">
        <f>男個形!K25</f>
        <v>伊藤</v>
      </c>
      <c r="I44" s="207" t="str">
        <f>男個形!L25</f>
        <v>成東</v>
      </c>
    </row>
    <row r="45" spans="1:9">
      <c r="F45" s="207" t="str">
        <f>男個形!O26</f>
        <v>D8</v>
      </c>
      <c r="G45" s="208" t="str">
        <f t="shared" si="1"/>
        <v>Ｄ８</v>
      </c>
      <c r="H45" s="207" t="str">
        <f>男個形!K26</f>
        <v>清川</v>
      </c>
      <c r="I45" s="207" t="str">
        <f>男個形!L26</f>
        <v>長生</v>
      </c>
    </row>
    <row r="46" spans="1:9">
      <c r="F46" s="207" t="str">
        <f>男個形!O27</f>
        <v>D1</v>
      </c>
      <c r="G46" s="208" t="str">
        <f t="shared" si="1"/>
        <v>Ｄ１</v>
      </c>
      <c r="H46" s="207" t="str">
        <f>男個形!K27</f>
        <v>髙橋</v>
      </c>
      <c r="I46" s="207" t="str">
        <f>男個形!L27</f>
        <v>拓大紅陵</v>
      </c>
    </row>
    <row r="47" spans="1:9">
      <c r="F47" s="207">
        <f>男個形!O28</f>
        <v>0</v>
      </c>
      <c r="G47" s="208" t="str">
        <f t="shared" si="1"/>
        <v>０</v>
      </c>
      <c r="H47" s="207">
        <f>男個形!K28</f>
        <v>0</v>
      </c>
      <c r="I47" s="207">
        <f>男個形!L28</f>
        <v>0</v>
      </c>
    </row>
  </sheetData>
  <mergeCells count="2">
    <mergeCell ref="A1:D1"/>
    <mergeCell ref="F1:I1"/>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N96"/>
  <sheetViews>
    <sheetView workbookViewId="0">
      <selection activeCell="F70" sqref="F70"/>
    </sheetView>
  </sheetViews>
  <sheetFormatPr defaultColWidth="9" defaultRowHeight="17.25"/>
  <cols>
    <col min="1" max="1" width="3.5" style="6" customWidth="1"/>
    <col min="2" max="2" width="6.875" style="201" customWidth="1"/>
    <col min="3" max="3" width="6.875" style="15" customWidth="1"/>
    <col min="4" max="5" width="8.625" style="5" customWidth="1"/>
    <col min="6" max="6" width="8.625" style="201" customWidth="1"/>
    <col min="7" max="10" width="3.125" style="5" customWidth="1"/>
    <col min="11" max="11" width="8.625" style="5" customWidth="1"/>
    <col min="12" max="12" width="8.625" style="206" customWidth="1"/>
    <col min="13" max="13" width="8.625" style="5" customWidth="1"/>
    <col min="14" max="14" width="3.875" style="5" bestFit="1" customWidth="1"/>
    <col min="15" max="15" width="6.875" style="201" customWidth="1"/>
    <col min="16" max="16" width="6.875" style="15" customWidth="1"/>
    <col min="17" max="17" width="4.5" style="5" bestFit="1" customWidth="1"/>
    <col min="18" max="18" width="4.5" style="5" customWidth="1"/>
    <col min="19" max="19" width="5.25" style="4" customWidth="1"/>
    <col min="20" max="20" width="5.25" style="206" customWidth="1"/>
    <col min="21" max="21" width="3.75" style="206" hidden="1" customWidth="1"/>
    <col min="22" max="22" width="5.25" style="201" customWidth="1"/>
    <col min="23" max="23" width="1.125" style="5" customWidth="1"/>
    <col min="24" max="26" width="5.25" style="5" customWidth="1"/>
    <col min="27" max="27" width="5.25" style="5" hidden="1" customWidth="1"/>
    <col min="28" max="28" width="5.25" style="5" customWidth="1"/>
    <col min="29" max="29" width="1.125" style="5" customWidth="1"/>
    <col min="30" max="32" width="5.25" style="5" customWidth="1"/>
    <col min="33" max="33" width="5.25" style="5" hidden="1" customWidth="1"/>
    <col min="34" max="34" width="5.25" style="5" customWidth="1"/>
    <col min="35" max="35" width="1.125" style="5" customWidth="1"/>
    <col min="36" max="38" width="5.25" style="5" customWidth="1"/>
    <col min="39" max="39" width="5.25" style="5" hidden="1" customWidth="1"/>
    <col min="40" max="53" width="5.25" style="5" customWidth="1"/>
    <col min="54" max="16384" width="9" style="5"/>
  </cols>
  <sheetData>
    <row r="1" spans="1:40">
      <c r="A1" s="10"/>
      <c r="B1" s="688" t="s">
        <v>42</v>
      </c>
      <c r="C1" s="688"/>
      <c r="D1" s="688"/>
      <c r="E1" s="688"/>
      <c r="F1" s="688"/>
      <c r="G1" s="688"/>
      <c r="H1" s="688"/>
      <c r="I1" s="688"/>
      <c r="J1" s="688"/>
      <c r="K1" s="688"/>
      <c r="L1" s="688"/>
      <c r="M1" s="688"/>
      <c r="N1" s="688"/>
      <c r="O1" s="688"/>
      <c r="P1" s="26"/>
      <c r="Q1" s="3"/>
      <c r="S1" s="83"/>
      <c r="W1" s="206"/>
      <c r="Y1" s="83"/>
      <c r="AE1" s="83"/>
      <c r="AK1" s="83"/>
    </row>
    <row r="2" spans="1:40" s="19" customFormat="1" ht="13.5">
      <c r="A2" s="10"/>
      <c r="B2" s="202" t="s">
        <v>0</v>
      </c>
      <c r="C2" s="67" t="s">
        <v>1</v>
      </c>
      <c r="D2" s="20"/>
      <c r="E2" s="203" t="s">
        <v>83</v>
      </c>
      <c r="F2" s="20"/>
      <c r="G2" s="20"/>
      <c r="H2" s="20"/>
      <c r="I2" s="20"/>
      <c r="J2" s="20"/>
      <c r="K2" s="20"/>
      <c r="L2" s="20" t="s">
        <v>84</v>
      </c>
      <c r="M2" s="33"/>
      <c r="N2" s="33"/>
      <c r="O2" s="202" t="s">
        <v>0</v>
      </c>
      <c r="P2" s="67" t="s">
        <v>1</v>
      </c>
      <c r="Q2" s="3"/>
      <c r="R2" s="101"/>
      <c r="S2" s="101"/>
      <c r="T2" s="216"/>
      <c r="U2" s="216"/>
      <c r="V2" s="216"/>
      <c r="W2" s="101"/>
      <c r="X2" s="101"/>
      <c r="Y2" s="101"/>
      <c r="Z2" s="101"/>
      <c r="AA2" s="101"/>
      <c r="AB2" s="101"/>
      <c r="AC2" s="101"/>
      <c r="AD2" s="101"/>
      <c r="AE2" s="101"/>
      <c r="AF2" s="101"/>
      <c r="AG2" s="101"/>
      <c r="AH2" s="101"/>
      <c r="AI2" s="101"/>
      <c r="AJ2" s="101"/>
      <c r="AK2" s="101"/>
      <c r="AL2" s="101"/>
      <c r="AM2" s="101"/>
      <c r="AN2" s="101"/>
    </row>
    <row r="3" spans="1:40" s="19" customFormat="1" ht="14.45" customHeight="1" thickBot="1">
      <c r="A3" s="679" t="s">
        <v>100</v>
      </c>
      <c r="B3" s="680" t="str">
        <f>'女個形 '!C12</f>
        <v>萩山</v>
      </c>
      <c r="C3" s="692" t="str">
        <f>'女個形 '!D12</f>
        <v>秀明八千代</v>
      </c>
      <c r="D3" s="246" t="s">
        <v>48</v>
      </c>
      <c r="E3" s="242"/>
      <c r="F3" s="237"/>
      <c r="G3" s="241"/>
      <c r="H3" s="261"/>
      <c r="I3" s="241"/>
      <c r="J3" s="240"/>
      <c r="K3" s="188"/>
      <c r="L3" s="188"/>
      <c r="M3" s="266" t="s">
        <v>48</v>
      </c>
      <c r="N3" s="691" t="s">
        <v>85</v>
      </c>
      <c r="O3" s="680" t="str">
        <f>'女個形 '!K13</f>
        <v>徳永</v>
      </c>
      <c r="P3" s="685" t="str">
        <f>'女個形 '!L13</f>
        <v>秀明八千代</v>
      </c>
      <c r="Q3" s="678"/>
      <c r="R3" s="217"/>
      <c r="S3" s="218"/>
      <c r="T3" s="218"/>
      <c r="U3" s="218"/>
      <c r="V3" s="219"/>
      <c r="W3" s="220"/>
      <c r="X3" s="217"/>
      <c r="Y3" s="218"/>
      <c r="Z3" s="218"/>
      <c r="AA3" s="218"/>
      <c r="AB3" s="219"/>
      <c r="AC3" s="220"/>
      <c r="AD3" s="217"/>
      <c r="AE3" s="218"/>
      <c r="AF3" s="218"/>
      <c r="AG3" s="218"/>
      <c r="AH3" s="219"/>
      <c r="AI3" s="101"/>
      <c r="AJ3" s="217"/>
      <c r="AK3" s="221"/>
      <c r="AL3" s="221"/>
      <c r="AM3" s="221">
        <v>19.899999999999999</v>
      </c>
      <c r="AN3" s="222"/>
    </row>
    <row r="4" spans="1:40" s="19" customFormat="1" ht="14.45" customHeight="1" thickTop="1" thickBot="1">
      <c r="A4" s="679"/>
      <c r="B4" s="681"/>
      <c r="C4" s="693"/>
      <c r="D4" s="247">
        <v>5</v>
      </c>
      <c r="E4" s="242" t="s">
        <v>530</v>
      </c>
      <c r="F4" s="237"/>
      <c r="G4" s="243"/>
      <c r="H4" s="261"/>
      <c r="I4" s="241"/>
      <c r="J4" s="237"/>
      <c r="K4" s="188"/>
      <c r="L4" s="271" t="s">
        <v>536</v>
      </c>
      <c r="M4" s="265">
        <v>5</v>
      </c>
      <c r="N4" s="691"/>
      <c r="O4" s="681"/>
      <c r="P4" s="685"/>
      <c r="Q4" s="678"/>
      <c r="R4" s="223"/>
      <c r="S4" s="220"/>
      <c r="T4" s="220"/>
      <c r="U4" s="220"/>
      <c r="V4" s="224"/>
      <c r="W4" s="220"/>
      <c r="X4" s="223"/>
      <c r="Y4" s="220"/>
      <c r="Z4" s="220"/>
      <c r="AA4" s="220"/>
      <c r="AB4" s="224"/>
      <c r="AC4" s="220"/>
      <c r="AD4" s="223"/>
      <c r="AE4" s="220"/>
      <c r="AF4" s="220"/>
      <c r="AG4" s="220"/>
      <c r="AH4" s="224"/>
      <c r="AI4" s="101"/>
      <c r="AJ4" s="223"/>
      <c r="AK4" s="101"/>
      <c r="AL4" s="101"/>
      <c r="AM4" s="101">
        <v>19.600000000000001</v>
      </c>
      <c r="AN4" s="225"/>
    </row>
    <row r="5" spans="1:40" s="19" customFormat="1" ht="14.45" customHeight="1" thickTop="1" thickBot="1">
      <c r="A5" s="679" t="s">
        <v>86</v>
      </c>
      <c r="B5" s="679" t="str">
        <f>'女個形 '!C24</f>
        <v>伊藤</v>
      </c>
      <c r="C5" s="684" t="str">
        <f>'女個形 '!D24</f>
        <v>習志野</v>
      </c>
      <c r="D5" s="248">
        <v>0</v>
      </c>
      <c r="E5" s="654">
        <v>5</v>
      </c>
      <c r="F5" s="657"/>
      <c r="G5" s="237"/>
      <c r="H5" s="261"/>
      <c r="I5" s="241"/>
      <c r="J5" s="243"/>
      <c r="K5" s="262"/>
      <c r="L5" s="263">
        <v>5</v>
      </c>
      <c r="M5" s="267">
        <v>0</v>
      </c>
      <c r="N5" s="691" t="s">
        <v>87</v>
      </c>
      <c r="O5" s="680" t="str">
        <f>'女個形 '!K21</f>
        <v>丸木</v>
      </c>
      <c r="P5" s="682" t="str">
        <f>'女個形 '!L21</f>
        <v>習志野</v>
      </c>
      <c r="Q5" s="678"/>
      <c r="R5" s="223"/>
      <c r="S5" s="220"/>
      <c r="T5" s="220"/>
      <c r="U5" s="220"/>
      <c r="V5" s="224"/>
      <c r="W5" s="220"/>
      <c r="X5" s="226"/>
      <c r="Y5" s="101"/>
      <c r="Z5" s="101"/>
      <c r="AA5" s="101"/>
      <c r="AB5" s="225"/>
      <c r="AC5" s="220"/>
      <c r="AD5" s="226"/>
      <c r="AE5" s="101"/>
      <c r="AF5" s="101"/>
      <c r="AG5" s="101"/>
      <c r="AH5" s="225"/>
      <c r="AI5" s="101"/>
      <c r="AJ5" s="226"/>
      <c r="AK5" s="101"/>
      <c r="AL5" s="101"/>
      <c r="AM5" s="101">
        <v>19.45</v>
      </c>
      <c r="AN5" s="225"/>
    </row>
    <row r="6" spans="1:40" s="19" customFormat="1" ht="14.45" customHeight="1" thickTop="1" thickBot="1">
      <c r="A6" s="679"/>
      <c r="B6" s="679"/>
      <c r="C6" s="684"/>
      <c r="D6" s="242" t="s">
        <v>51</v>
      </c>
      <c r="E6" s="251">
        <f>E5</f>
        <v>5</v>
      </c>
      <c r="F6" s="652" t="s">
        <v>530</v>
      </c>
      <c r="G6" s="237"/>
      <c r="H6" s="261"/>
      <c r="I6" s="241"/>
      <c r="J6" s="243"/>
      <c r="K6" s="271" t="s">
        <v>536</v>
      </c>
      <c r="L6" s="244">
        <f>L5</f>
        <v>5</v>
      </c>
      <c r="M6" s="190" t="s">
        <v>51</v>
      </c>
      <c r="N6" s="691"/>
      <c r="O6" s="681"/>
      <c r="P6" s="683"/>
      <c r="Q6" s="678"/>
      <c r="R6" s="223"/>
      <c r="S6" s="220"/>
      <c r="T6" s="220"/>
      <c r="U6" s="220"/>
      <c r="V6" s="224"/>
      <c r="W6" s="220"/>
      <c r="X6" s="223"/>
      <c r="Y6" s="220"/>
      <c r="Z6" s="220"/>
      <c r="AA6" s="220"/>
      <c r="AB6" s="224"/>
      <c r="AC6" s="220"/>
      <c r="AD6" s="223"/>
      <c r="AE6" s="101"/>
      <c r="AF6" s="101"/>
      <c r="AG6" s="101"/>
      <c r="AH6" s="225"/>
      <c r="AI6" s="101"/>
      <c r="AJ6" s="226"/>
      <c r="AK6" s="101"/>
      <c r="AL6" s="101"/>
      <c r="AM6" s="101">
        <v>19.399999999999999</v>
      </c>
      <c r="AN6" s="225"/>
    </row>
    <row r="7" spans="1:40" s="19" customFormat="1" ht="14.45" customHeight="1" thickTop="1" thickBot="1">
      <c r="A7" s="679" t="s">
        <v>88</v>
      </c>
      <c r="B7" s="679" t="str">
        <f>'女個形 '!C9</f>
        <v>山田</v>
      </c>
      <c r="C7" s="684" t="str">
        <f>'女個形 '!D9</f>
        <v>拓大紅陵</v>
      </c>
      <c r="D7" s="246" t="s">
        <v>51</v>
      </c>
      <c r="E7" s="252">
        <f>E8</f>
        <v>0</v>
      </c>
      <c r="F7" s="250">
        <v>4</v>
      </c>
      <c r="G7" s="237"/>
      <c r="H7" s="261"/>
      <c r="I7" s="241"/>
      <c r="J7" s="262"/>
      <c r="K7" s="610">
        <v>0</v>
      </c>
      <c r="L7" s="269">
        <f>L8</f>
        <v>0</v>
      </c>
      <c r="M7" s="266" t="s">
        <v>43</v>
      </c>
      <c r="N7" s="691" t="s">
        <v>89</v>
      </c>
      <c r="O7" s="680" t="str">
        <f>'女個形 '!K12</f>
        <v>宮</v>
      </c>
      <c r="P7" s="685" t="str">
        <f>'女個形 '!L12</f>
        <v>敬愛学園</v>
      </c>
      <c r="Q7" s="678"/>
      <c r="R7" s="226"/>
      <c r="S7" s="101"/>
      <c r="T7" s="101"/>
      <c r="U7" s="101"/>
      <c r="V7" s="225"/>
      <c r="W7" s="220"/>
      <c r="X7" s="223"/>
      <c r="Y7" s="220"/>
      <c r="Z7" s="220"/>
      <c r="AA7" s="220"/>
      <c r="AB7" s="224"/>
      <c r="AC7" s="220"/>
      <c r="AD7" s="226"/>
      <c r="AE7" s="101"/>
      <c r="AF7" s="101"/>
      <c r="AG7" s="101"/>
      <c r="AH7" s="225"/>
      <c r="AI7" s="101"/>
      <c r="AJ7" s="223"/>
      <c r="AK7" s="101"/>
      <c r="AL7" s="101"/>
      <c r="AM7" s="101">
        <v>19.100000000000001</v>
      </c>
      <c r="AN7" s="225"/>
    </row>
    <row r="8" spans="1:40" s="19" customFormat="1" ht="14.45" customHeight="1" thickTop="1" thickBot="1">
      <c r="A8" s="679"/>
      <c r="B8" s="679"/>
      <c r="C8" s="684"/>
      <c r="D8" s="254">
        <v>0</v>
      </c>
      <c r="E8" s="259">
        <v>0</v>
      </c>
      <c r="F8" s="251">
        <f>$F$7</f>
        <v>4</v>
      </c>
      <c r="G8" s="237"/>
      <c r="H8" s="261"/>
      <c r="I8" s="241"/>
      <c r="J8" s="262"/>
      <c r="K8" s="611">
        <f>$K$7</f>
        <v>0</v>
      </c>
      <c r="L8" s="270">
        <v>0</v>
      </c>
      <c r="M8" s="265">
        <v>0</v>
      </c>
      <c r="N8" s="691"/>
      <c r="O8" s="681"/>
      <c r="P8" s="685"/>
      <c r="Q8" s="678"/>
      <c r="R8" s="223"/>
      <c r="S8" s="220"/>
      <c r="T8" s="220"/>
      <c r="U8" s="220"/>
      <c r="V8" s="224"/>
      <c r="W8" s="220"/>
      <c r="X8" s="223"/>
      <c r="Y8" s="220"/>
      <c r="Z8" s="220"/>
      <c r="AA8" s="220"/>
      <c r="AB8" s="224"/>
      <c r="AC8" s="220"/>
      <c r="AD8" s="223"/>
      <c r="AE8" s="220"/>
      <c r="AF8" s="220"/>
      <c r="AG8" s="220"/>
      <c r="AH8" s="224"/>
      <c r="AI8" s="101"/>
      <c r="AJ8" s="223"/>
      <c r="AK8" s="101"/>
      <c r="AL8" s="101"/>
      <c r="AM8" s="101">
        <v>18.95</v>
      </c>
      <c r="AN8" s="225"/>
    </row>
    <row r="9" spans="1:40" s="19" customFormat="1" ht="14.45" customHeight="1" thickTop="1" thickBot="1">
      <c r="A9" s="679" t="s">
        <v>90</v>
      </c>
      <c r="B9" s="679" t="str">
        <f>'女個形 '!C18</f>
        <v>岡本</v>
      </c>
      <c r="C9" s="684" t="str">
        <f>'女個形 '!D18</f>
        <v>拓大紅陵</v>
      </c>
      <c r="D9" s="248">
        <v>5</v>
      </c>
      <c r="E9" s="666" t="s">
        <v>538</v>
      </c>
      <c r="F9" s="255">
        <f>$F$7</f>
        <v>4</v>
      </c>
      <c r="G9" s="237"/>
      <c r="H9" s="261"/>
      <c r="I9" s="241"/>
      <c r="J9" s="268"/>
      <c r="K9" s="274">
        <f>$K$7</f>
        <v>0</v>
      </c>
      <c r="L9" s="190" t="s">
        <v>531</v>
      </c>
      <c r="M9" s="267">
        <v>5</v>
      </c>
      <c r="N9" s="691" t="s">
        <v>91</v>
      </c>
      <c r="O9" s="680" t="str">
        <f>'女個形 '!K22</f>
        <v>㠀田</v>
      </c>
      <c r="P9" s="685" t="str">
        <f>'女個形 '!L22</f>
        <v>秀明八千代</v>
      </c>
      <c r="Q9" s="678"/>
      <c r="R9" s="223"/>
      <c r="S9" s="220"/>
      <c r="T9" s="220"/>
      <c r="U9" s="220"/>
      <c r="V9" s="224"/>
      <c r="W9" s="147"/>
      <c r="X9" s="226"/>
      <c r="Y9" s="101"/>
      <c r="Z9" s="101"/>
      <c r="AA9" s="101"/>
      <c r="AB9" s="225"/>
      <c r="AC9" s="220"/>
      <c r="AD9" s="223"/>
      <c r="AE9" s="220"/>
      <c r="AF9" s="220"/>
      <c r="AG9" s="220"/>
      <c r="AH9" s="224"/>
      <c r="AI9" s="101"/>
      <c r="AJ9" s="223"/>
      <c r="AK9" s="101"/>
      <c r="AL9" s="101"/>
      <c r="AM9" s="101">
        <v>18.899999999999999</v>
      </c>
      <c r="AN9" s="225"/>
    </row>
    <row r="10" spans="1:40" s="19" customFormat="1" ht="14.45" customHeight="1" thickTop="1" thickBot="1">
      <c r="A10" s="679"/>
      <c r="B10" s="679"/>
      <c r="C10" s="684"/>
      <c r="D10" s="242" t="s">
        <v>48</v>
      </c>
      <c r="E10" s="189"/>
      <c r="F10" s="255">
        <f t="shared" ref="F10" si="0">$F$7</f>
        <v>4</v>
      </c>
      <c r="G10" s="276">
        <f t="shared" ref="G10" si="1">$H$10</f>
        <v>2</v>
      </c>
      <c r="H10" s="264">
        <v>2</v>
      </c>
      <c r="I10" s="260">
        <v>3</v>
      </c>
      <c r="J10" s="277">
        <f>$I$10</f>
        <v>3</v>
      </c>
      <c r="K10" s="274">
        <f t="shared" ref="K10" si="2">$K$7</f>
        <v>0</v>
      </c>
      <c r="L10" s="190"/>
      <c r="M10" s="190" t="s">
        <v>48</v>
      </c>
      <c r="N10" s="691"/>
      <c r="O10" s="681"/>
      <c r="P10" s="685"/>
      <c r="Q10" s="678"/>
      <c r="R10" s="226"/>
      <c r="S10" s="101"/>
      <c r="T10" s="101"/>
      <c r="U10" s="101"/>
      <c r="V10" s="225"/>
      <c r="W10" s="101"/>
      <c r="X10" s="223"/>
      <c r="Y10" s="220"/>
      <c r="Z10" s="220"/>
      <c r="AA10" s="220"/>
      <c r="AB10" s="224"/>
      <c r="AC10" s="101"/>
      <c r="AD10" s="223"/>
      <c r="AE10" s="220"/>
      <c r="AF10" s="220"/>
      <c r="AG10" s="220"/>
      <c r="AH10" s="224"/>
      <c r="AI10" s="101"/>
      <c r="AJ10" s="223"/>
      <c r="AK10" s="101"/>
      <c r="AL10" s="101"/>
      <c r="AM10" s="101">
        <v>18.850000000000001</v>
      </c>
      <c r="AN10" s="225"/>
    </row>
    <row r="11" spans="1:40" s="19" customFormat="1" ht="14.45" customHeight="1" thickTop="1" thickBot="1">
      <c r="A11" s="679" t="s">
        <v>92</v>
      </c>
      <c r="B11" s="679" t="str">
        <f>'女個形 '!C3</f>
        <v>鈴木</v>
      </c>
      <c r="C11" s="684" t="str">
        <f>'女個形 '!D3</f>
        <v>秀明八千代</v>
      </c>
      <c r="D11" s="246" t="s">
        <v>48</v>
      </c>
      <c r="E11" s="242"/>
      <c r="F11" s="255">
        <f>$F$14</f>
        <v>1</v>
      </c>
      <c r="G11" s="686" t="s">
        <v>553</v>
      </c>
      <c r="H11" s="686"/>
      <c r="I11" s="686" t="s">
        <v>554</v>
      </c>
      <c r="J11" s="686"/>
      <c r="K11" s="655">
        <f t="shared" ref="K11:K12" si="3">$K$14</f>
        <v>5</v>
      </c>
      <c r="L11" s="188"/>
      <c r="M11" s="266" t="s">
        <v>48</v>
      </c>
      <c r="N11" s="691" t="s">
        <v>93</v>
      </c>
      <c r="O11" s="680" t="str">
        <f>'女個形 '!K3</f>
        <v>別府</v>
      </c>
      <c r="P11" s="685" t="str">
        <f>'女個形 '!L3</f>
        <v>習志野</v>
      </c>
      <c r="Q11" s="678"/>
      <c r="R11" s="223"/>
      <c r="S11" s="220"/>
      <c r="T11" s="220"/>
      <c r="U11" s="220"/>
      <c r="V11" s="224"/>
      <c r="W11" s="101"/>
      <c r="X11" s="223"/>
      <c r="Y11" s="220"/>
      <c r="Z11" s="220"/>
      <c r="AA11" s="220"/>
      <c r="AB11" s="224"/>
      <c r="AC11" s="101"/>
      <c r="AD11" s="223"/>
      <c r="AE11" s="220"/>
      <c r="AF11" s="220"/>
      <c r="AG11" s="220"/>
      <c r="AH11" s="224"/>
      <c r="AI11" s="101"/>
      <c r="AJ11" s="223"/>
      <c r="AK11" s="101"/>
      <c r="AL11" s="101"/>
      <c r="AM11" s="101"/>
      <c r="AN11" s="225"/>
    </row>
    <row r="12" spans="1:40" s="19" customFormat="1" ht="14.45" customHeight="1" thickTop="1" thickBot="1">
      <c r="A12" s="679"/>
      <c r="B12" s="679"/>
      <c r="C12" s="684"/>
      <c r="D12" s="254">
        <v>3</v>
      </c>
      <c r="E12" s="256" t="s">
        <v>531</v>
      </c>
      <c r="F12" s="255">
        <f>$F$14</f>
        <v>1</v>
      </c>
      <c r="G12" s="237"/>
      <c r="H12" s="237"/>
      <c r="I12" s="237"/>
      <c r="J12" s="268"/>
      <c r="K12" s="239">
        <f t="shared" si="3"/>
        <v>5</v>
      </c>
      <c r="L12" s="256" t="s">
        <v>532</v>
      </c>
      <c r="M12" s="265">
        <v>2</v>
      </c>
      <c r="N12" s="691"/>
      <c r="O12" s="681"/>
      <c r="P12" s="685"/>
      <c r="Q12" s="678"/>
      <c r="R12" s="226"/>
      <c r="S12" s="101"/>
      <c r="T12" s="101"/>
      <c r="U12" s="101"/>
      <c r="V12" s="225"/>
      <c r="W12" s="101"/>
      <c r="X12" s="226"/>
      <c r="Y12" s="101"/>
      <c r="Z12" s="101"/>
      <c r="AA12" s="101"/>
      <c r="AB12" s="225"/>
      <c r="AC12" s="101"/>
      <c r="AD12" s="226"/>
      <c r="AE12" s="220"/>
      <c r="AF12" s="220"/>
      <c r="AG12" s="220"/>
      <c r="AH12" s="224"/>
      <c r="AI12" s="101"/>
      <c r="AJ12" s="226"/>
      <c r="AK12" s="101"/>
      <c r="AL12" s="101"/>
      <c r="AM12" s="101"/>
      <c r="AN12" s="225"/>
    </row>
    <row r="13" spans="1:40" s="19" customFormat="1" ht="14.45" customHeight="1" thickTop="1" thickBot="1">
      <c r="A13" s="679" t="s">
        <v>94</v>
      </c>
      <c r="B13" s="679" t="str">
        <f>'女個形 '!C19</f>
        <v>須賀田</v>
      </c>
      <c r="C13" s="684" t="str">
        <f>'女個形 '!D19</f>
        <v>秀明八千代</v>
      </c>
      <c r="D13" s="248">
        <v>2</v>
      </c>
      <c r="E13" s="257">
        <v>1</v>
      </c>
      <c r="F13" s="252">
        <f>$F$14</f>
        <v>1</v>
      </c>
      <c r="G13" s="237"/>
      <c r="H13" s="237"/>
      <c r="I13" s="237"/>
      <c r="J13" s="262"/>
      <c r="K13" s="252">
        <f>$K$14</f>
        <v>5</v>
      </c>
      <c r="L13" s="263">
        <v>0</v>
      </c>
      <c r="M13" s="267">
        <v>3</v>
      </c>
      <c r="N13" s="691" t="s">
        <v>95</v>
      </c>
      <c r="O13" s="680" t="str">
        <f>'女個形 '!K18</f>
        <v>月崎</v>
      </c>
      <c r="P13" s="685" t="str">
        <f>'女個形 '!L18</f>
        <v>千葉南</v>
      </c>
      <c r="Q13" s="678"/>
      <c r="R13" s="226"/>
      <c r="S13" s="101"/>
      <c r="T13" s="101"/>
      <c r="U13" s="101"/>
      <c r="V13" s="225"/>
      <c r="W13" s="101"/>
      <c r="X13" s="226"/>
      <c r="Y13" s="101"/>
      <c r="Z13" s="101"/>
      <c r="AA13" s="101"/>
      <c r="AB13" s="225"/>
      <c r="AC13" s="101"/>
      <c r="AD13" s="226"/>
      <c r="AE13" s="101"/>
      <c r="AF13" s="101"/>
      <c r="AG13" s="101"/>
      <c r="AH13" s="225"/>
      <c r="AI13" s="101"/>
      <c r="AJ13" s="226"/>
      <c r="AK13" s="101"/>
      <c r="AL13" s="101"/>
      <c r="AM13" s="101"/>
      <c r="AN13" s="225"/>
    </row>
    <row r="14" spans="1:40" s="19" customFormat="1" ht="14.45" customHeight="1" thickTop="1" thickBot="1">
      <c r="A14" s="679"/>
      <c r="B14" s="679"/>
      <c r="C14" s="684"/>
      <c r="D14" s="242" t="s">
        <v>43</v>
      </c>
      <c r="E14" s="251">
        <f>E13</f>
        <v>1</v>
      </c>
      <c r="F14" s="259">
        <v>1</v>
      </c>
      <c r="G14" s="237"/>
      <c r="H14" s="237"/>
      <c r="I14" s="237"/>
      <c r="J14" s="262"/>
      <c r="K14" s="275">
        <v>5</v>
      </c>
      <c r="L14" s="244">
        <f>L13</f>
        <v>0</v>
      </c>
      <c r="M14" s="190" t="s">
        <v>44</v>
      </c>
      <c r="N14" s="691"/>
      <c r="O14" s="681"/>
      <c r="P14" s="685"/>
      <c r="Q14" s="678"/>
      <c r="R14" s="226"/>
      <c r="S14" s="101"/>
      <c r="T14" s="101"/>
      <c r="U14" s="101"/>
      <c r="V14" s="225"/>
      <c r="W14" s="101"/>
      <c r="X14" s="226"/>
      <c r="Y14" s="101"/>
      <c r="Z14" s="101"/>
      <c r="AA14" s="101"/>
      <c r="AB14" s="225"/>
      <c r="AC14" s="101"/>
      <c r="AD14" s="226"/>
      <c r="AE14" s="101"/>
      <c r="AF14" s="101"/>
      <c r="AG14" s="101"/>
      <c r="AH14" s="225"/>
      <c r="AI14" s="101"/>
      <c r="AJ14" s="226"/>
      <c r="AK14" s="101"/>
      <c r="AL14" s="101"/>
      <c r="AM14" s="101"/>
      <c r="AN14" s="225"/>
    </row>
    <row r="15" spans="1:40" s="19" customFormat="1" ht="14.45" customHeight="1" thickTop="1" thickBot="1">
      <c r="A15" s="679" t="s">
        <v>96</v>
      </c>
      <c r="B15" s="679" t="str">
        <f>'女個形 '!C8</f>
        <v>佐藤</v>
      </c>
      <c r="C15" s="684" t="str">
        <f>'女個形 '!D8</f>
        <v>千葉経済</v>
      </c>
      <c r="D15" s="246" t="s">
        <v>51</v>
      </c>
      <c r="E15" s="238">
        <f>E16</f>
        <v>4</v>
      </c>
      <c r="F15" s="242" t="s">
        <v>533</v>
      </c>
      <c r="G15" s="237"/>
      <c r="H15" s="237"/>
      <c r="I15" s="237"/>
      <c r="J15" s="243"/>
      <c r="K15" s="268" t="s">
        <v>534</v>
      </c>
      <c r="L15" s="269" t="b">
        <f>K13=L16</f>
        <v>1</v>
      </c>
      <c r="M15" s="266" t="s">
        <v>48</v>
      </c>
      <c r="N15" s="691" t="s">
        <v>97</v>
      </c>
      <c r="O15" s="680" t="str">
        <f>'女個形 '!K5</f>
        <v>大野</v>
      </c>
      <c r="P15" s="685" t="str">
        <f>'女個形 '!L5</f>
        <v>秀明八千代</v>
      </c>
      <c r="Q15" s="678"/>
      <c r="R15" s="226"/>
      <c r="S15" s="101"/>
      <c r="T15" s="101"/>
      <c r="U15" s="101"/>
      <c r="V15" s="225"/>
      <c r="W15" s="101"/>
      <c r="X15" s="226"/>
      <c r="Y15" s="101"/>
      <c r="Z15" s="101"/>
      <c r="AA15" s="101"/>
      <c r="AB15" s="225"/>
      <c r="AC15" s="101"/>
      <c r="AD15" s="226"/>
      <c r="AE15" s="101"/>
      <c r="AF15" s="101"/>
      <c r="AG15" s="101"/>
      <c r="AH15" s="225"/>
      <c r="AI15" s="101"/>
      <c r="AJ15" s="226"/>
      <c r="AK15" s="101"/>
      <c r="AL15" s="101"/>
      <c r="AM15" s="101"/>
      <c r="AN15" s="225"/>
    </row>
    <row r="16" spans="1:40" s="19" customFormat="1" ht="14.45" customHeight="1" thickTop="1" thickBot="1">
      <c r="A16" s="679"/>
      <c r="B16" s="679"/>
      <c r="C16" s="684"/>
      <c r="D16" s="247">
        <v>0</v>
      </c>
      <c r="E16" s="258">
        <v>4</v>
      </c>
      <c r="F16" s="237"/>
      <c r="G16" s="189"/>
      <c r="H16" s="189"/>
      <c r="I16" s="189"/>
      <c r="J16" s="190"/>
      <c r="K16" s="262"/>
      <c r="L16" s="270">
        <v>5</v>
      </c>
      <c r="M16" s="265">
        <v>0</v>
      </c>
      <c r="N16" s="691"/>
      <c r="O16" s="681"/>
      <c r="P16" s="685"/>
      <c r="Q16" s="678"/>
      <c r="R16" s="226"/>
      <c r="S16" s="101"/>
      <c r="T16" s="101"/>
      <c r="U16" s="101"/>
      <c r="V16" s="225"/>
      <c r="W16" s="101"/>
      <c r="X16" s="226"/>
      <c r="Y16" s="101"/>
      <c r="Z16" s="101"/>
      <c r="AA16" s="101"/>
      <c r="AB16" s="225"/>
      <c r="AC16" s="101"/>
      <c r="AD16" s="226"/>
      <c r="AE16" s="101"/>
      <c r="AF16" s="101"/>
      <c r="AG16" s="101"/>
      <c r="AH16" s="225"/>
      <c r="AI16" s="101"/>
      <c r="AJ16" s="226"/>
      <c r="AK16" s="101"/>
      <c r="AL16" s="101"/>
      <c r="AM16" s="101"/>
      <c r="AN16" s="225"/>
    </row>
    <row r="17" spans="1:40" s="19" customFormat="1" ht="14.45" customHeight="1" thickTop="1" thickBot="1">
      <c r="A17" s="679" t="s">
        <v>98</v>
      </c>
      <c r="B17" s="679" t="str">
        <f>'女個形 '!C27</f>
        <v>木津</v>
      </c>
      <c r="C17" s="684" t="str">
        <f>'女個形 '!D27</f>
        <v>拓大紅陵</v>
      </c>
      <c r="D17" s="248">
        <v>5</v>
      </c>
      <c r="E17" s="242" t="s">
        <v>533</v>
      </c>
      <c r="F17" s="237"/>
      <c r="G17" s="189"/>
      <c r="H17" s="189"/>
      <c r="I17" s="189"/>
      <c r="J17" s="190"/>
      <c r="K17" s="190"/>
      <c r="L17" s="268" t="s">
        <v>534</v>
      </c>
      <c r="M17" s="267">
        <v>5</v>
      </c>
      <c r="N17" s="691" t="s">
        <v>99</v>
      </c>
      <c r="O17" s="680" t="str">
        <f>'女個形 '!K27</f>
        <v>清水</v>
      </c>
      <c r="P17" s="685" t="str">
        <f>'女個形 '!L27</f>
        <v>秀明八千代</v>
      </c>
      <c r="Q17" s="678"/>
      <c r="R17" s="226"/>
      <c r="S17" s="101"/>
      <c r="T17" s="216"/>
      <c r="U17" s="216"/>
      <c r="V17" s="227"/>
      <c r="W17" s="101"/>
      <c r="X17" s="226"/>
      <c r="Y17" s="101"/>
      <c r="Z17" s="101"/>
      <c r="AA17" s="101"/>
      <c r="AB17" s="225"/>
      <c r="AC17" s="101"/>
      <c r="AD17" s="226"/>
      <c r="AE17" s="101"/>
      <c r="AF17" s="101"/>
      <c r="AG17" s="101"/>
      <c r="AH17" s="225"/>
      <c r="AI17" s="101"/>
      <c r="AJ17" s="226"/>
      <c r="AK17" s="101"/>
      <c r="AL17" s="101"/>
      <c r="AM17" s="101"/>
      <c r="AN17" s="225"/>
    </row>
    <row r="18" spans="1:40" s="19" customFormat="1" ht="14.45" customHeight="1" thickTop="1">
      <c r="A18" s="679"/>
      <c r="B18" s="679"/>
      <c r="C18" s="684"/>
      <c r="D18" s="242" t="s">
        <v>43</v>
      </c>
      <c r="E18" s="189"/>
      <c r="F18" s="237"/>
      <c r="G18" s="189"/>
      <c r="H18" s="189"/>
      <c r="I18" s="189"/>
      <c r="J18" s="243"/>
      <c r="K18" s="190"/>
      <c r="L18" s="190"/>
      <c r="M18" s="190" t="s">
        <v>48</v>
      </c>
      <c r="N18" s="679"/>
      <c r="O18" s="681"/>
      <c r="P18" s="685"/>
      <c r="Q18" s="678"/>
      <c r="R18" s="228"/>
      <c r="S18" s="229"/>
      <c r="T18" s="230"/>
      <c r="U18" s="230"/>
      <c r="V18" s="231"/>
      <c r="W18" s="101"/>
      <c r="X18" s="228"/>
      <c r="Y18" s="229"/>
      <c r="Z18" s="229"/>
      <c r="AA18" s="229"/>
      <c r="AB18" s="232"/>
      <c r="AC18" s="101"/>
      <c r="AD18" s="228"/>
      <c r="AE18" s="229"/>
      <c r="AF18" s="229"/>
      <c r="AG18" s="229"/>
      <c r="AH18" s="232"/>
      <c r="AI18" s="101"/>
      <c r="AJ18" s="228"/>
      <c r="AK18" s="229"/>
      <c r="AL18" s="229"/>
      <c r="AM18" s="229"/>
      <c r="AN18" s="232"/>
    </row>
    <row r="19" spans="1:40" s="19" customFormat="1" ht="13.5">
      <c r="A19" s="200"/>
      <c r="B19" s="200"/>
      <c r="C19" s="154"/>
      <c r="D19" s="81"/>
      <c r="E19" s="30"/>
      <c r="F19" s="29"/>
      <c r="G19" s="30"/>
      <c r="H19" s="30"/>
      <c r="I19" s="30"/>
      <c r="J19" s="203"/>
      <c r="K19" s="31"/>
      <c r="L19" s="30"/>
      <c r="M19" s="69"/>
      <c r="N19" s="200"/>
      <c r="O19" s="200"/>
      <c r="P19" s="200"/>
      <c r="Q19" s="200"/>
      <c r="R19" s="101"/>
      <c r="S19" s="101"/>
      <c r="T19" s="216"/>
      <c r="U19" s="216"/>
      <c r="V19" s="216"/>
      <c r="W19" s="101"/>
      <c r="X19" s="101"/>
      <c r="Y19" s="101"/>
      <c r="Z19" s="101"/>
      <c r="AA19" s="101"/>
      <c r="AB19" s="101"/>
      <c r="AC19" s="101"/>
      <c r="AD19" s="101"/>
      <c r="AE19" s="101"/>
      <c r="AF19" s="101"/>
      <c r="AG19" s="101"/>
      <c r="AH19" s="101"/>
      <c r="AI19" s="101"/>
      <c r="AJ19" s="101"/>
      <c r="AK19" s="101"/>
      <c r="AL19" s="101"/>
      <c r="AM19" s="101"/>
      <c r="AN19" s="101"/>
    </row>
    <row r="20" spans="1:40" s="19" customFormat="1" ht="13.5">
      <c r="A20" s="200"/>
      <c r="B20" s="200"/>
      <c r="C20" s="29" t="s">
        <v>69</v>
      </c>
      <c r="D20" s="81"/>
      <c r="E20" s="30"/>
      <c r="F20" s="29"/>
      <c r="G20" s="30"/>
      <c r="H20" s="30"/>
      <c r="I20" s="30"/>
      <c r="J20" s="203"/>
      <c r="K20" s="31"/>
      <c r="L20" s="30"/>
      <c r="M20" s="69"/>
      <c r="N20" s="200"/>
      <c r="O20" s="200"/>
      <c r="P20" s="200"/>
      <c r="Q20" s="200"/>
      <c r="R20" s="101"/>
      <c r="S20" s="101"/>
      <c r="T20" s="216"/>
      <c r="U20" s="216"/>
      <c r="V20" s="216"/>
      <c r="W20" s="101"/>
      <c r="X20" s="101"/>
      <c r="Y20" s="101"/>
      <c r="Z20" s="101"/>
      <c r="AA20" s="101"/>
      <c r="AB20" s="101"/>
      <c r="AC20" s="101"/>
      <c r="AD20" s="101"/>
      <c r="AE20" s="101"/>
      <c r="AF20" s="101"/>
      <c r="AG20" s="101"/>
      <c r="AH20" s="101"/>
      <c r="AI20" s="101"/>
      <c r="AJ20" s="101"/>
      <c r="AK20" s="101"/>
      <c r="AL20" s="101"/>
      <c r="AM20" s="101"/>
      <c r="AN20" s="101"/>
    </row>
    <row r="21" spans="1:40" s="19" customFormat="1" ht="14.25" thickBot="1">
      <c r="A21" s="200"/>
      <c r="B21" s="679" t="s">
        <v>545</v>
      </c>
      <c r="C21" s="685" t="s">
        <v>546</v>
      </c>
      <c r="D21" s="280"/>
      <c r="E21" s="239">
        <f>E22</f>
        <v>0</v>
      </c>
      <c r="F21" s="29"/>
      <c r="G21" s="30"/>
      <c r="H21" s="30"/>
      <c r="I21" s="30"/>
      <c r="J21" s="203"/>
      <c r="K21" s="31"/>
      <c r="L21" s="30"/>
      <c r="M21" s="69"/>
      <c r="N21" s="200"/>
      <c r="O21" s="200"/>
      <c r="P21" s="200"/>
      <c r="Q21" s="200"/>
      <c r="R21" s="101"/>
      <c r="S21" s="101"/>
      <c r="T21" s="216"/>
      <c r="U21" s="216"/>
      <c r="V21" s="216"/>
      <c r="W21" s="101"/>
      <c r="X21" s="101"/>
      <c r="Y21" s="101"/>
      <c r="Z21" s="101"/>
      <c r="AA21" s="101"/>
      <c r="AB21" s="101"/>
      <c r="AC21" s="101"/>
      <c r="AD21" s="101"/>
      <c r="AE21" s="101"/>
      <c r="AF21" s="101"/>
      <c r="AG21" s="101"/>
      <c r="AH21" s="101"/>
      <c r="AI21" s="101"/>
      <c r="AJ21" s="101"/>
      <c r="AK21" s="101"/>
      <c r="AL21" s="101"/>
      <c r="AM21" s="101"/>
      <c r="AN21" s="101"/>
    </row>
    <row r="22" spans="1:40" s="19" customFormat="1" ht="15" thickTop="1" thickBot="1">
      <c r="A22" s="200"/>
      <c r="B22" s="679"/>
      <c r="C22" s="685"/>
      <c r="D22" s="281" t="s">
        <v>529</v>
      </c>
      <c r="E22" s="283"/>
      <c r="F22" s="29"/>
      <c r="G22" s="30"/>
      <c r="H22" s="30"/>
      <c r="I22" s="30"/>
      <c r="J22" s="203"/>
      <c r="K22" s="31"/>
      <c r="L22" s="30"/>
      <c r="M22" s="69"/>
      <c r="N22" s="200"/>
      <c r="O22" s="200"/>
      <c r="P22" s="200"/>
      <c r="Q22" s="200"/>
      <c r="R22" s="101"/>
      <c r="S22" s="101"/>
      <c r="T22" s="216"/>
      <c r="U22" s="216"/>
      <c r="V22" s="216"/>
      <c r="W22" s="101"/>
      <c r="X22" s="101"/>
      <c r="Y22" s="101"/>
      <c r="Z22" s="101"/>
      <c r="AA22" s="101"/>
      <c r="AB22" s="101"/>
      <c r="AC22" s="101"/>
      <c r="AD22" s="101"/>
      <c r="AE22" s="101"/>
      <c r="AF22" s="101"/>
      <c r="AG22" s="101"/>
      <c r="AH22" s="101"/>
      <c r="AI22" s="101"/>
      <c r="AJ22" s="101"/>
      <c r="AK22" s="101"/>
      <c r="AL22" s="101"/>
      <c r="AM22" s="101"/>
      <c r="AN22" s="101"/>
    </row>
    <row r="23" spans="1:40" s="19" customFormat="1" ht="15" thickTop="1" thickBot="1">
      <c r="A23" s="200"/>
      <c r="B23" s="679" t="s">
        <v>547</v>
      </c>
      <c r="C23" s="685" t="s">
        <v>548</v>
      </c>
      <c r="D23" s="282" t="s">
        <v>549</v>
      </c>
      <c r="E23" s="236"/>
      <c r="F23" s="29"/>
      <c r="G23" s="30"/>
      <c r="H23" s="30"/>
      <c r="I23" s="30"/>
      <c r="J23" s="203"/>
      <c r="K23" s="31"/>
      <c r="L23" s="30"/>
      <c r="M23" s="69"/>
      <c r="N23" s="200"/>
      <c r="O23" s="200"/>
      <c r="P23" s="200"/>
      <c r="Q23" s="200"/>
      <c r="R23" s="101"/>
      <c r="S23" s="101"/>
      <c r="T23" s="216"/>
      <c r="U23" s="216"/>
      <c r="V23" s="216"/>
      <c r="W23" s="101"/>
      <c r="X23" s="101"/>
      <c r="Y23" s="101"/>
      <c r="Z23" s="101"/>
      <c r="AA23" s="101"/>
      <c r="AB23" s="101"/>
      <c r="AC23" s="101"/>
      <c r="AD23" s="101"/>
      <c r="AE23" s="101"/>
      <c r="AF23" s="101"/>
      <c r="AG23" s="101"/>
      <c r="AH23" s="101"/>
      <c r="AI23" s="101"/>
      <c r="AJ23" s="101"/>
      <c r="AK23" s="101"/>
      <c r="AL23" s="101"/>
      <c r="AM23" s="101"/>
      <c r="AN23" s="101"/>
    </row>
    <row r="24" spans="1:40" s="19" customFormat="1" ht="14.25" thickTop="1">
      <c r="A24" s="200"/>
      <c r="B24" s="679"/>
      <c r="C24" s="685"/>
      <c r="D24" s="236"/>
      <c r="E24" s="189"/>
      <c r="F24" s="29"/>
      <c r="G24" s="664"/>
      <c r="H24" s="30"/>
      <c r="I24" s="30"/>
      <c r="J24" s="203"/>
      <c r="K24" s="31"/>
      <c r="L24" s="30"/>
      <c r="M24" s="69"/>
      <c r="N24" s="200"/>
      <c r="O24" s="200"/>
      <c r="P24" s="200"/>
      <c r="Q24" s="200"/>
      <c r="R24" s="101"/>
      <c r="S24" s="101"/>
      <c r="T24" s="216"/>
      <c r="U24" s="216"/>
      <c r="V24" s="216"/>
      <c r="W24" s="101"/>
      <c r="X24" s="101"/>
      <c r="Y24" s="101"/>
      <c r="Z24" s="101"/>
      <c r="AA24" s="101"/>
      <c r="AB24" s="101"/>
      <c r="AC24" s="101"/>
      <c r="AD24" s="101"/>
      <c r="AE24" s="101"/>
      <c r="AF24" s="101"/>
      <c r="AG24" s="101"/>
      <c r="AH24" s="101"/>
      <c r="AI24" s="101"/>
      <c r="AJ24" s="101"/>
      <c r="AK24" s="101"/>
      <c r="AL24" s="101"/>
      <c r="AM24" s="101"/>
      <c r="AN24" s="101"/>
    </row>
    <row r="25" spans="1:40" s="19" customFormat="1" ht="13.5">
      <c r="A25" s="200"/>
      <c r="B25" s="200"/>
      <c r="C25" s="200"/>
      <c r="D25" s="70"/>
      <c r="E25" s="30"/>
      <c r="F25" s="29"/>
      <c r="G25" s="664"/>
      <c r="H25" s="30"/>
      <c r="I25" s="30"/>
      <c r="J25" s="203"/>
      <c r="K25" s="31"/>
      <c r="L25" s="30"/>
      <c r="M25" s="20"/>
      <c r="N25" s="200"/>
      <c r="O25" s="200"/>
      <c r="P25" s="200"/>
      <c r="Q25" s="200"/>
      <c r="R25" s="101"/>
      <c r="S25" s="101"/>
      <c r="T25" s="216"/>
      <c r="U25" s="216"/>
      <c r="V25" s="216"/>
      <c r="W25" s="101"/>
      <c r="X25" s="101"/>
      <c r="Y25" s="101"/>
      <c r="Z25" s="101"/>
      <c r="AA25" s="101"/>
      <c r="AB25" s="101"/>
      <c r="AC25" s="101"/>
      <c r="AD25" s="101"/>
      <c r="AE25" s="101"/>
      <c r="AF25" s="101"/>
      <c r="AG25" s="101"/>
      <c r="AH25" s="101"/>
      <c r="AI25" s="101"/>
      <c r="AJ25" s="101"/>
      <c r="AK25" s="101"/>
      <c r="AL25" s="101"/>
      <c r="AM25" s="101"/>
      <c r="AN25" s="101"/>
    </row>
    <row r="26" spans="1:40" s="19" customFormat="1">
      <c r="A26" s="10"/>
      <c r="B26" s="688" t="s">
        <v>45</v>
      </c>
      <c r="C26" s="688"/>
      <c r="D26" s="688"/>
      <c r="E26" s="688"/>
      <c r="F26" s="688"/>
      <c r="G26" s="689"/>
      <c r="H26" s="690"/>
      <c r="I26" s="688"/>
      <c r="J26" s="688"/>
      <c r="K26" s="688"/>
      <c r="L26" s="688"/>
      <c r="M26" s="688"/>
      <c r="N26" s="688"/>
      <c r="O26" s="688"/>
      <c r="P26" s="26"/>
      <c r="Q26" s="33"/>
      <c r="R26" s="101"/>
      <c r="S26" s="83"/>
      <c r="T26" s="206"/>
      <c r="U26" s="206"/>
      <c r="V26" s="201"/>
      <c r="W26" s="206"/>
      <c r="X26" s="5"/>
      <c r="Y26" s="83"/>
      <c r="Z26" s="5"/>
      <c r="AA26" s="5"/>
      <c r="AB26" s="5"/>
      <c r="AC26" s="5"/>
      <c r="AD26" s="5"/>
      <c r="AE26" s="83"/>
      <c r="AF26" s="5"/>
      <c r="AG26" s="5"/>
      <c r="AH26" s="5"/>
      <c r="AI26" s="5"/>
      <c r="AJ26" s="5"/>
      <c r="AK26" s="83"/>
      <c r="AL26" s="5"/>
      <c r="AM26" s="101"/>
      <c r="AN26" s="101"/>
    </row>
    <row r="27" spans="1:40" s="19" customFormat="1" ht="13.5">
      <c r="A27" s="89"/>
      <c r="B27" s="202" t="s">
        <v>0</v>
      </c>
      <c r="C27" s="67" t="s">
        <v>1</v>
      </c>
      <c r="D27" s="20"/>
      <c r="E27" s="203" t="s">
        <v>83</v>
      </c>
      <c r="F27" s="20"/>
      <c r="G27" s="20"/>
      <c r="H27" s="20"/>
      <c r="I27" s="20"/>
      <c r="J27" s="20"/>
      <c r="K27" s="20"/>
      <c r="L27" s="20" t="s">
        <v>84</v>
      </c>
      <c r="M27" s="33"/>
      <c r="N27" s="33"/>
      <c r="O27" s="202" t="s">
        <v>0</v>
      </c>
      <c r="P27" s="67" t="s">
        <v>1</v>
      </c>
      <c r="Q27" s="33"/>
      <c r="R27" s="101"/>
      <c r="S27" s="101"/>
      <c r="T27" s="216"/>
      <c r="U27" s="216"/>
      <c r="V27" s="216"/>
      <c r="W27" s="101"/>
      <c r="X27" s="101"/>
      <c r="Y27" s="101"/>
      <c r="Z27" s="101"/>
      <c r="AA27" s="101"/>
      <c r="AB27" s="101"/>
      <c r="AC27" s="101"/>
      <c r="AD27" s="101"/>
      <c r="AE27" s="101"/>
      <c r="AF27" s="101"/>
      <c r="AG27" s="101"/>
      <c r="AH27" s="101"/>
      <c r="AI27" s="101"/>
      <c r="AJ27" s="101"/>
      <c r="AK27" s="101"/>
      <c r="AL27" s="101"/>
      <c r="AM27" s="101"/>
      <c r="AN27" s="101"/>
    </row>
    <row r="28" spans="1:40" s="19" customFormat="1" ht="14.45" customHeight="1" thickBot="1">
      <c r="A28" s="679" t="s">
        <v>100</v>
      </c>
      <c r="B28" s="679" t="str">
        <f>IFERROR(VLOOKUP(A28,男女個形!$G$2:$I$47,2,FALSE),"")</f>
        <v>田村</v>
      </c>
      <c r="C28" s="684" t="str">
        <f>IFERROR(VLOOKUP(A28,男女個形!$G$2:$I$47,3,FALSE),"")</f>
        <v>拓大紅陵</v>
      </c>
      <c r="D28" s="246" t="s">
        <v>51</v>
      </c>
      <c r="E28" s="242"/>
      <c r="F28" s="237"/>
      <c r="G28" s="245"/>
      <c r="H28" s="261"/>
      <c r="I28" s="245"/>
      <c r="J28" s="245"/>
      <c r="K28" s="188"/>
      <c r="L28" s="188"/>
      <c r="M28" s="266" t="s">
        <v>43</v>
      </c>
      <c r="N28" s="679" t="s">
        <v>101</v>
      </c>
      <c r="O28" s="680" t="str">
        <f>IFERROR(VLOOKUP(N28,男女個形!$G$2:$I$47,2,FALSE),"")</f>
        <v>島村</v>
      </c>
      <c r="P28" s="682" t="str">
        <f>IFERROR(VLOOKUP(N28,男女個形!$G$2:$I$47,3,FALSE),"")</f>
        <v>麗澤</v>
      </c>
      <c r="Q28" s="33"/>
      <c r="R28" s="233"/>
      <c r="S28" s="221"/>
      <c r="T28" s="221"/>
      <c r="U28" s="221"/>
      <c r="V28" s="222"/>
      <c r="W28" s="101"/>
      <c r="X28" s="233"/>
      <c r="Y28" s="221"/>
      <c r="Z28" s="221"/>
      <c r="AA28" s="221"/>
      <c r="AB28" s="222"/>
      <c r="AC28" s="101"/>
      <c r="AD28" s="233"/>
      <c r="AE28" s="221"/>
      <c r="AF28" s="221"/>
      <c r="AG28" s="221"/>
      <c r="AH28" s="222"/>
      <c r="AI28" s="101"/>
      <c r="AJ28" s="233"/>
      <c r="AK28" s="221"/>
      <c r="AL28" s="221"/>
      <c r="AM28" s="221">
        <v>20.100000000000001</v>
      </c>
      <c r="AN28" s="222"/>
    </row>
    <row r="29" spans="1:40" s="19" customFormat="1" ht="14.45" customHeight="1" thickTop="1" thickBot="1">
      <c r="A29" s="679"/>
      <c r="B29" s="679"/>
      <c r="C29" s="684"/>
      <c r="D29" s="247">
        <v>5</v>
      </c>
      <c r="E29" s="249" t="s">
        <v>535</v>
      </c>
      <c r="F29" s="237"/>
      <c r="G29" s="243"/>
      <c r="H29" s="261"/>
      <c r="I29" s="245"/>
      <c r="J29" s="237"/>
      <c r="K29" s="188"/>
      <c r="L29" s="271" t="s">
        <v>536</v>
      </c>
      <c r="M29" s="265">
        <v>5</v>
      </c>
      <c r="N29" s="679"/>
      <c r="O29" s="681"/>
      <c r="P29" s="683"/>
      <c r="Q29" s="33"/>
      <c r="R29" s="226"/>
      <c r="S29" s="101"/>
      <c r="T29" s="101"/>
      <c r="U29" s="101"/>
      <c r="V29" s="225"/>
      <c r="W29" s="101"/>
      <c r="X29" s="223"/>
      <c r="Y29" s="101"/>
      <c r="Z29" s="101"/>
      <c r="AA29" s="101"/>
      <c r="AB29" s="225"/>
      <c r="AC29" s="101"/>
      <c r="AD29" s="226"/>
      <c r="AE29" s="101"/>
      <c r="AF29" s="101"/>
      <c r="AG29" s="101"/>
      <c r="AH29" s="225"/>
      <c r="AI29" s="101"/>
      <c r="AJ29" s="223"/>
      <c r="AK29" s="101"/>
      <c r="AL29" s="101"/>
      <c r="AM29" s="101">
        <v>19.8</v>
      </c>
      <c r="AN29" s="225"/>
    </row>
    <row r="30" spans="1:40" s="19" customFormat="1" ht="14.45" customHeight="1" thickTop="1" thickBot="1">
      <c r="A30" s="679" t="s">
        <v>86</v>
      </c>
      <c r="B30" s="679" t="str">
        <f>IFERROR(VLOOKUP(A30,男女個形!$G$2:$I$47,2,FALSE),"")</f>
        <v>井合</v>
      </c>
      <c r="C30" s="684" t="str">
        <f>IFERROR(VLOOKUP(A30,男女個形!$G$2:$I$47,3,FALSE),"")</f>
        <v>西武台</v>
      </c>
      <c r="D30" s="248">
        <v>0</v>
      </c>
      <c r="E30" s="654">
        <v>5</v>
      </c>
      <c r="F30" s="657"/>
      <c r="G30" s="237"/>
      <c r="H30" s="261"/>
      <c r="I30" s="245"/>
      <c r="J30" s="243"/>
      <c r="K30" s="262"/>
      <c r="L30" s="263">
        <v>1</v>
      </c>
      <c r="M30" s="267">
        <v>0</v>
      </c>
      <c r="N30" s="679" t="s">
        <v>87</v>
      </c>
      <c r="O30" s="680" t="str">
        <f>IFERROR(VLOOKUP(N30,男女個形!$G$2:$I$47,2,FALSE),"")</f>
        <v>伊藤</v>
      </c>
      <c r="P30" s="682" t="str">
        <f>IFERROR(VLOOKUP(N30,男女個形!$G$2:$I$47,3,FALSE),"")</f>
        <v>成東</v>
      </c>
      <c r="Q30" s="33"/>
      <c r="R30" s="223"/>
      <c r="S30" s="101"/>
      <c r="T30" s="101"/>
      <c r="U30" s="101"/>
      <c r="V30" s="225"/>
      <c r="W30" s="101"/>
      <c r="X30" s="223"/>
      <c r="Y30" s="101"/>
      <c r="Z30" s="101"/>
      <c r="AA30" s="101"/>
      <c r="AB30" s="225"/>
      <c r="AC30" s="101"/>
      <c r="AD30" s="223"/>
      <c r="AE30" s="101"/>
      <c r="AF30" s="101"/>
      <c r="AG30" s="101"/>
      <c r="AH30" s="225"/>
      <c r="AI30" s="101"/>
      <c r="AJ30" s="223"/>
      <c r="AK30" s="101"/>
      <c r="AL30" s="101"/>
      <c r="AM30" s="101">
        <v>19.7</v>
      </c>
      <c r="AN30" s="225"/>
    </row>
    <row r="31" spans="1:40" s="19" customFormat="1" ht="14.45" customHeight="1" thickTop="1" thickBot="1">
      <c r="A31" s="679"/>
      <c r="B31" s="679"/>
      <c r="C31" s="684"/>
      <c r="D31" s="242" t="s">
        <v>51</v>
      </c>
      <c r="E31" s="656">
        <f>E30</f>
        <v>5</v>
      </c>
      <c r="F31" s="249" t="s">
        <v>535</v>
      </c>
      <c r="G31" s="237"/>
      <c r="H31" s="261"/>
      <c r="I31" s="245"/>
      <c r="J31" s="243"/>
      <c r="K31" s="271" t="s">
        <v>536</v>
      </c>
      <c r="L31" s="244">
        <f>L30</f>
        <v>1</v>
      </c>
      <c r="M31" s="190" t="s">
        <v>50</v>
      </c>
      <c r="N31" s="679"/>
      <c r="O31" s="681"/>
      <c r="P31" s="683"/>
      <c r="Q31" s="33"/>
      <c r="R31" s="226"/>
      <c r="S31" s="101"/>
      <c r="T31" s="101"/>
      <c r="U31" s="101"/>
      <c r="V31" s="225"/>
      <c r="W31" s="101"/>
      <c r="X31" s="226"/>
      <c r="Y31" s="101"/>
      <c r="Z31" s="101"/>
      <c r="AA31" s="101"/>
      <c r="AB31" s="225"/>
      <c r="AC31" s="101"/>
      <c r="AD31" s="223"/>
      <c r="AE31" s="101"/>
      <c r="AF31" s="101"/>
      <c r="AG31" s="101"/>
      <c r="AH31" s="225"/>
      <c r="AI31" s="101"/>
      <c r="AJ31" s="223"/>
      <c r="AK31" s="101"/>
      <c r="AL31" s="101"/>
      <c r="AM31" s="101">
        <v>19.5</v>
      </c>
      <c r="AN31" s="225"/>
    </row>
    <row r="32" spans="1:40" s="19" customFormat="1" ht="14.45" customHeight="1" thickTop="1" thickBot="1">
      <c r="A32" s="679" t="s">
        <v>88</v>
      </c>
      <c r="B32" s="679" t="str">
        <f>IFERROR(VLOOKUP(A32,男女個形!$G$2:$I$47,2,FALSE),"")</f>
        <v>林</v>
      </c>
      <c r="C32" s="684" t="str">
        <f>IFERROR(VLOOKUP(A32,男女個形!$G$2:$I$47,3,FALSE),"")</f>
        <v>木更津総合</v>
      </c>
      <c r="D32" s="246" t="s">
        <v>43</v>
      </c>
      <c r="E32" s="252">
        <f>E33</f>
        <v>0</v>
      </c>
      <c r="F32" s="250">
        <v>0</v>
      </c>
      <c r="G32" s="237"/>
      <c r="H32" s="261"/>
      <c r="I32" s="245"/>
      <c r="J32" s="262"/>
      <c r="K32" s="272">
        <v>2</v>
      </c>
      <c r="L32" s="269">
        <f>L33</f>
        <v>4</v>
      </c>
      <c r="M32" s="266" t="s">
        <v>43</v>
      </c>
      <c r="N32" s="679" t="s">
        <v>89</v>
      </c>
      <c r="O32" s="680" t="str">
        <f>IFERROR(VLOOKUP(N32,男女個形!$G$2:$I$47,2,FALSE),"")</f>
        <v>金子</v>
      </c>
      <c r="P32" s="682" t="str">
        <f>IFERROR(VLOOKUP(N32,男女個形!$G$2:$I$47,3,FALSE),"")</f>
        <v>木更津総合</v>
      </c>
      <c r="Q32" s="33"/>
      <c r="R32" s="223"/>
      <c r="S32" s="101"/>
      <c r="T32" s="101"/>
      <c r="U32" s="101"/>
      <c r="V32" s="225"/>
      <c r="W32" s="101"/>
      <c r="X32" s="223"/>
      <c r="Y32" s="101"/>
      <c r="Z32" s="101"/>
      <c r="AA32" s="101"/>
      <c r="AB32" s="225"/>
      <c r="AC32" s="101"/>
      <c r="AD32" s="226"/>
      <c r="AE32" s="101"/>
      <c r="AF32" s="101"/>
      <c r="AG32" s="101"/>
      <c r="AH32" s="225"/>
      <c r="AI32" s="101"/>
      <c r="AJ32" s="223"/>
      <c r="AK32" s="101"/>
      <c r="AL32" s="101"/>
      <c r="AM32" s="101">
        <v>19.350000000000001</v>
      </c>
      <c r="AN32" s="225"/>
    </row>
    <row r="33" spans="1:40" s="19" customFormat="1" ht="14.45" customHeight="1" thickTop="1" thickBot="1">
      <c r="A33" s="679"/>
      <c r="B33" s="679"/>
      <c r="C33" s="684"/>
      <c r="D33" s="254">
        <v>4</v>
      </c>
      <c r="E33" s="253">
        <v>0</v>
      </c>
      <c r="F33" s="251">
        <f>$F$32</f>
        <v>0</v>
      </c>
      <c r="G33" s="237"/>
      <c r="H33" s="261"/>
      <c r="I33" s="245"/>
      <c r="J33" s="262"/>
      <c r="K33" s="273">
        <f>$K$32</f>
        <v>2</v>
      </c>
      <c r="L33" s="270">
        <v>4</v>
      </c>
      <c r="M33" s="265">
        <v>0</v>
      </c>
      <c r="N33" s="679"/>
      <c r="O33" s="681"/>
      <c r="P33" s="683"/>
      <c r="Q33" s="33"/>
      <c r="R33" s="223"/>
      <c r="S33" s="101"/>
      <c r="T33" s="101"/>
      <c r="U33" s="101"/>
      <c r="V33" s="225"/>
      <c r="W33" s="101"/>
      <c r="X33" s="223"/>
      <c r="Y33" s="101"/>
      <c r="Z33" s="101"/>
      <c r="AA33" s="101"/>
      <c r="AB33" s="225"/>
      <c r="AC33" s="101"/>
      <c r="AD33" s="223"/>
      <c r="AE33" s="101"/>
      <c r="AF33" s="101"/>
      <c r="AG33" s="101"/>
      <c r="AH33" s="225"/>
      <c r="AI33" s="101"/>
      <c r="AJ33" s="226"/>
      <c r="AK33" s="101"/>
      <c r="AL33" s="101"/>
      <c r="AM33" s="101">
        <v>19.2</v>
      </c>
      <c r="AN33" s="225"/>
    </row>
    <row r="34" spans="1:40" s="19" customFormat="1" ht="14.45" customHeight="1" thickTop="1" thickBot="1">
      <c r="A34" s="679" t="s">
        <v>90</v>
      </c>
      <c r="B34" s="679" t="str">
        <f>IFERROR(VLOOKUP(A34,男女個形!$G$2:$I$47,2,FALSE),"")</f>
        <v>大杉</v>
      </c>
      <c r="C34" s="684" t="str">
        <f>IFERROR(VLOOKUP(A34,男女個形!$G$2:$I$47,3,FALSE),"")</f>
        <v>拓大紅陵</v>
      </c>
      <c r="D34" s="248">
        <v>1</v>
      </c>
      <c r="E34" s="242" t="s">
        <v>533</v>
      </c>
      <c r="F34" s="251">
        <f t="shared" ref="F34" si="4">$F$32</f>
        <v>0</v>
      </c>
      <c r="G34" s="237"/>
      <c r="H34" s="261"/>
      <c r="I34" s="245"/>
      <c r="J34" s="268"/>
      <c r="K34" s="278">
        <f t="shared" ref="K34:K35" si="5">$K$32</f>
        <v>2</v>
      </c>
      <c r="L34" s="268" t="s">
        <v>536</v>
      </c>
      <c r="M34" s="267">
        <v>5</v>
      </c>
      <c r="N34" s="679" t="s">
        <v>91</v>
      </c>
      <c r="O34" s="680" t="str">
        <f>IFERROR(VLOOKUP(N34,男女個形!$G$2:$I$47,2,FALSE),"")</f>
        <v>御前</v>
      </c>
      <c r="P34" s="682" t="str">
        <f>IFERROR(VLOOKUP(N34,男女個形!$G$2:$I$47,3,FALSE),"")</f>
        <v>渋谷幕張</v>
      </c>
      <c r="Q34" s="33"/>
      <c r="R34" s="226"/>
      <c r="S34" s="101"/>
      <c r="T34" s="101"/>
      <c r="U34" s="101"/>
      <c r="V34" s="225"/>
      <c r="W34" s="101"/>
      <c r="X34" s="223"/>
      <c r="Y34" s="101"/>
      <c r="Z34" s="101"/>
      <c r="AA34" s="101"/>
      <c r="AB34" s="225"/>
      <c r="AC34" s="101"/>
      <c r="AD34" s="226"/>
      <c r="AE34" s="101"/>
      <c r="AF34" s="101"/>
      <c r="AG34" s="101"/>
      <c r="AH34" s="225"/>
      <c r="AI34" s="101"/>
      <c r="AJ34" s="223"/>
      <c r="AK34" s="101"/>
      <c r="AL34" s="101"/>
      <c r="AM34" s="101">
        <v>19.05</v>
      </c>
      <c r="AN34" s="225"/>
    </row>
    <row r="35" spans="1:40" ht="14.45" customHeight="1" thickTop="1" thickBot="1">
      <c r="A35" s="679"/>
      <c r="B35" s="679"/>
      <c r="C35" s="684"/>
      <c r="D35" s="242" t="s">
        <v>48</v>
      </c>
      <c r="E35" s="189"/>
      <c r="F35" s="251">
        <f>$F$32</f>
        <v>0</v>
      </c>
      <c r="G35" s="276">
        <f>$H$35</f>
        <v>1</v>
      </c>
      <c r="H35" s="264">
        <v>1</v>
      </c>
      <c r="I35" s="260">
        <v>4</v>
      </c>
      <c r="J35" s="277">
        <f>$I$35</f>
        <v>4</v>
      </c>
      <c r="K35" s="278">
        <f t="shared" si="5"/>
        <v>2</v>
      </c>
      <c r="L35" s="190"/>
      <c r="M35" s="190" t="s">
        <v>48</v>
      </c>
      <c r="N35" s="679"/>
      <c r="O35" s="681"/>
      <c r="P35" s="683"/>
      <c r="Q35" s="33"/>
      <c r="R35" s="223"/>
      <c r="S35" s="101"/>
      <c r="T35" s="101"/>
      <c r="U35" s="101"/>
      <c r="V35" s="225"/>
      <c r="W35" s="4"/>
      <c r="X35" s="226"/>
      <c r="Y35" s="101"/>
      <c r="Z35" s="101"/>
      <c r="AA35" s="101"/>
      <c r="AB35" s="225"/>
      <c r="AC35" s="4"/>
      <c r="AD35" s="223"/>
      <c r="AE35" s="101"/>
      <c r="AF35" s="101"/>
      <c r="AG35" s="101"/>
      <c r="AH35" s="225"/>
      <c r="AI35" s="4"/>
      <c r="AJ35" s="223"/>
      <c r="AK35" s="101"/>
      <c r="AL35" s="101"/>
      <c r="AM35" s="101">
        <v>19.05</v>
      </c>
      <c r="AN35" s="225"/>
    </row>
    <row r="36" spans="1:40" ht="14.45" customHeight="1" thickTop="1" thickBot="1">
      <c r="A36" s="679" t="s">
        <v>102</v>
      </c>
      <c r="B36" s="679" t="str">
        <f>IFERROR(VLOOKUP(A36,男女個形!$G$2:$I$47,2,FALSE),"")</f>
        <v>地曳</v>
      </c>
      <c r="C36" s="684" t="str">
        <f>IFERROR(VLOOKUP(A36,男女個形!$G$2:$I$47,3,FALSE),"")</f>
        <v>拓大紅陵</v>
      </c>
      <c r="D36" s="246" t="s">
        <v>51</v>
      </c>
      <c r="E36" s="242"/>
      <c r="F36" s="252">
        <f t="shared" ref="F36:F37" si="6">$F$39</f>
        <v>5</v>
      </c>
      <c r="G36" s="686" t="s">
        <v>551</v>
      </c>
      <c r="H36" s="686"/>
      <c r="I36" s="687" t="s">
        <v>552</v>
      </c>
      <c r="J36" s="687"/>
      <c r="K36" s="655">
        <f t="shared" ref="K36:K38" si="7">$K$39</f>
        <v>3</v>
      </c>
      <c r="L36" s="188"/>
      <c r="M36" s="266" t="s">
        <v>44</v>
      </c>
      <c r="N36" s="679" t="s">
        <v>58</v>
      </c>
      <c r="O36" s="680" t="str">
        <f>IFERROR(VLOOKUP(N36,男女個形!$G$2:$I$47,2,FALSE),"")</f>
        <v>徳光</v>
      </c>
      <c r="P36" s="682" t="str">
        <f>IFERROR(VLOOKUP(N36,男女個形!$G$2:$I$47,3,FALSE),"")</f>
        <v>拓大紅陵</v>
      </c>
      <c r="Q36" s="33"/>
      <c r="R36" s="223"/>
      <c r="S36" s="101"/>
      <c r="T36" s="101"/>
      <c r="U36" s="101"/>
      <c r="V36" s="225"/>
      <c r="W36" s="4"/>
      <c r="X36" s="223"/>
      <c r="Y36" s="101"/>
      <c r="Z36" s="101"/>
      <c r="AA36" s="101"/>
      <c r="AB36" s="225"/>
      <c r="AC36" s="4"/>
      <c r="AD36" s="223"/>
      <c r="AE36" s="101"/>
      <c r="AF36" s="101"/>
      <c r="AG36" s="101"/>
      <c r="AH36" s="225"/>
      <c r="AI36" s="4"/>
      <c r="AJ36" s="226"/>
      <c r="AK36" s="101"/>
      <c r="AL36" s="101"/>
      <c r="AM36" s="101">
        <v>18.55</v>
      </c>
      <c r="AN36" s="225"/>
    </row>
    <row r="37" spans="1:40" ht="14.45" customHeight="1" thickTop="1" thickBot="1">
      <c r="A37" s="679"/>
      <c r="B37" s="679"/>
      <c r="C37" s="684"/>
      <c r="D37" s="254">
        <v>5</v>
      </c>
      <c r="E37" s="256" t="s">
        <v>535</v>
      </c>
      <c r="F37" s="252">
        <f t="shared" si="6"/>
        <v>5</v>
      </c>
      <c r="G37" s="237"/>
      <c r="H37" s="237"/>
      <c r="I37" s="237"/>
      <c r="J37" s="268"/>
      <c r="K37" s="239">
        <f t="shared" si="7"/>
        <v>3</v>
      </c>
      <c r="L37" s="271" t="s">
        <v>535</v>
      </c>
      <c r="M37" s="265">
        <v>4</v>
      </c>
      <c r="N37" s="679"/>
      <c r="O37" s="681"/>
      <c r="P37" s="683"/>
      <c r="Q37" s="33"/>
      <c r="R37" s="223"/>
      <c r="S37" s="101"/>
      <c r="T37" s="101"/>
      <c r="U37" s="101"/>
      <c r="V37" s="225"/>
      <c r="W37" s="4"/>
      <c r="X37" s="223"/>
      <c r="Y37" s="101"/>
      <c r="Z37" s="101"/>
      <c r="AA37" s="101"/>
      <c r="AB37" s="225"/>
      <c r="AC37" s="4"/>
      <c r="AD37" s="223"/>
      <c r="AE37" s="101"/>
      <c r="AF37" s="101"/>
      <c r="AG37" s="101"/>
      <c r="AH37" s="225"/>
      <c r="AI37" s="4"/>
      <c r="AJ37" s="223"/>
      <c r="AK37" s="101"/>
      <c r="AL37" s="101"/>
      <c r="AM37" s="101" t="s">
        <v>114</v>
      </c>
      <c r="AN37" s="225"/>
    </row>
    <row r="38" spans="1:40" ht="14.45" customHeight="1" thickTop="1" thickBot="1">
      <c r="A38" s="679" t="s">
        <v>103</v>
      </c>
      <c r="B38" s="679" t="str">
        <f>IFERROR(VLOOKUP(A38,男女個形!$G$2:$I$47,2,FALSE),"")</f>
        <v>吾妻</v>
      </c>
      <c r="C38" s="684" t="str">
        <f>IFERROR(VLOOKUP(A38,男女個形!$G$2:$I$47,3,FALSE),"")</f>
        <v>清水</v>
      </c>
      <c r="D38" s="248">
        <v>0</v>
      </c>
      <c r="E38" s="257">
        <v>1</v>
      </c>
      <c r="F38" s="252">
        <f>$F$39</f>
        <v>5</v>
      </c>
      <c r="G38" s="237"/>
      <c r="H38" s="237"/>
      <c r="I38" s="237"/>
      <c r="J38" s="262"/>
      <c r="K38" s="279">
        <f t="shared" si="7"/>
        <v>3</v>
      </c>
      <c r="L38" s="263">
        <v>0</v>
      </c>
      <c r="M38" s="267">
        <v>1</v>
      </c>
      <c r="N38" s="679" t="s">
        <v>59</v>
      </c>
      <c r="O38" s="680" t="str">
        <f>IFERROR(VLOOKUP(N38,男女個形!$G$2:$I$47,2,FALSE),"")</f>
        <v>佐藤</v>
      </c>
      <c r="P38" s="682" t="str">
        <f>IFERROR(VLOOKUP(N38,男女個形!$G$2:$I$47,3,FALSE),"")</f>
        <v>拓大紅陵</v>
      </c>
      <c r="Q38" s="33"/>
      <c r="R38" s="223"/>
      <c r="S38" s="101"/>
      <c r="T38" s="101"/>
      <c r="U38" s="101"/>
      <c r="V38" s="225"/>
      <c r="W38" s="4"/>
      <c r="X38" s="226"/>
      <c r="Y38" s="101"/>
      <c r="Z38" s="101"/>
      <c r="AA38" s="101"/>
      <c r="AB38" s="225"/>
      <c r="AC38" s="4"/>
      <c r="AD38" s="223"/>
      <c r="AE38" s="101"/>
      <c r="AF38" s="101"/>
      <c r="AG38" s="101"/>
      <c r="AH38" s="225"/>
      <c r="AI38" s="4"/>
      <c r="AJ38" s="226"/>
      <c r="AK38" s="101"/>
      <c r="AL38" s="101"/>
      <c r="AM38" s="101"/>
      <c r="AN38" s="225"/>
    </row>
    <row r="39" spans="1:40" ht="14.45" customHeight="1" thickTop="1" thickBot="1">
      <c r="A39" s="679"/>
      <c r="B39" s="679"/>
      <c r="C39" s="684"/>
      <c r="D39" s="242" t="s">
        <v>51</v>
      </c>
      <c r="E39" s="251">
        <f>E38</f>
        <v>1</v>
      </c>
      <c r="F39" s="259">
        <v>5</v>
      </c>
      <c r="G39" s="237"/>
      <c r="H39" s="237"/>
      <c r="I39" s="237"/>
      <c r="J39" s="262"/>
      <c r="K39" s="275">
        <v>3</v>
      </c>
      <c r="L39" s="244">
        <f>L38</f>
        <v>0</v>
      </c>
      <c r="M39" s="190" t="s">
        <v>51</v>
      </c>
      <c r="N39" s="679"/>
      <c r="O39" s="681"/>
      <c r="P39" s="683"/>
      <c r="Q39" s="33"/>
      <c r="R39" s="226"/>
      <c r="S39" s="101"/>
      <c r="T39" s="101"/>
      <c r="U39" s="101"/>
      <c r="V39" s="225"/>
      <c r="W39" s="4"/>
      <c r="X39" s="226"/>
      <c r="Y39" s="101"/>
      <c r="Z39" s="101"/>
      <c r="AA39" s="101"/>
      <c r="AB39" s="225"/>
      <c r="AC39" s="4"/>
      <c r="AD39" s="226"/>
      <c r="AE39" s="101"/>
      <c r="AF39" s="101"/>
      <c r="AG39" s="101"/>
      <c r="AH39" s="225"/>
      <c r="AI39" s="4"/>
      <c r="AJ39" s="226"/>
      <c r="AK39" s="101"/>
      <c r="AL39" s="101"/>
      <c r="AM39" s="101"/>
      <c r="AN39" s="225"/>
    </row>
    <row r="40" spans="1:40" ht="14.45" customHeight="1" thickTop="1" thickBot="1">
      <c r="A40" s="679" t="s">
        <v>104</v>
      </c>
      <c r="B40" s="679" t="str">
        <f>IFERROR(VLOOKUP(A40,男女個形!$G$2:$I$47,2,FALSE),"")</f>
        <v>石川</v>
      </c>
      <c r="C40" s="684" t="str">
        <f>IFERROR(VLOOKUP(A40,男女個形!$G$2:$I$47,3,FALSE),"")</f>
        <v>秀明八千代</v>
      </c>
      <c r="D40" s="246" t="s">
        <v>43</v>
      </c>
      <c r="E40" s="238">
        <f>E41</f>
        <v>4</v>
      </c>
      <c r="F40" s="242" t="s">
        <v>539</v>
      </c>
      <c r="G40" s="237"/>
      <c r="H40" s="237"/>
      <c r="I40" s="237"/>
      <c r="J40" s="243"/>
      <c r="K40" s="188" t="s">
        <v>540</v>
      </c>
      <c r="L40" s="461">
        <f>L41</f>
        <v>5</v>
      </c>
      <c r="M40" s="266" t="s">
        <v>51</v>
      </c>
      <c r="N40" s="679" t="s">
        <v>60</v>
      </c>
      <c r="O40" s="680" t="str">
        <f>IFERROR(VLOOKUP(N40,男女個形!$G$2:$I$47,2,FALSE),"")</f>
        <v>田中</v>
      </c>
      <c r="P40" s="682" t="str">
        <f>IFERROR(VLOOKUP(N40,男女個形!$G$2:$I$47,3,FALSE),"")</f>
        <v>秀明八千代</v>
      </c>
      <c r="Q40" s="33"/>
      <c r="R40" s="226"/>
      <c r="S40" s="101"/>
      <c r="T40" s="101"/>
      <c r="U40" s="101"/>
      <c r="V40" s="225"/>
      <c r="W40" s="4"/>
      <c r="X40" s="226"/>
      <c r="Y40" s="101"/>
      <c r="Z40" s="101"/>
      <c r="AA40" s="101"/>
      <c r="AB40" s="225"/>
      <c r="AC40" s="4"/>
      <c r="AD40" s="226"/>
      <c r="AE40" s="101"/>
      <c r="AF40" s="101"/>
      <c r="AG40" s="101"/>
      <c r="AH40" s="225"/>
      <c r="AI40" s="4"/>
      <c r="AJ40" s="226"/>
      <c r="AK40" s="101"/>
      <c r="AL40" s="101"/>
      <c r="AM40" s="101"/>
      <c r="AN40" s="225"/>
    </row>
    <row r="41" spans="1:40" ht="14.45" customHeight="1" thickTop="1" thickBot="1">
      <c r="A41" s="679"/>
      <c r="B41" s="679"/>
      <c r="C41" s="684"/>
      <c r="D41" s="247">
        <v>0</v>
      </c>
      <c r="E41" s="258">
        <v>4</v>
      </c>
      <c r="F41" s="237"/>
      <c r="G41" s="189"/>
      <c r="H41" s="189"/>
      <c r="I41" s="189"/>
      <c r="J41" s="190"/>
      <c r="K41" s="462"/>
      <c r="L41" s="270">
        <v>5</v>
      </c>
      <c r="M41" s="265">
        <v>0</v>
      </c>
      <c r="N41" s="679"/>
      <c r="O41" s="681"/>
      <c r="P41" s="683"/>
      <c r="Q41" s="33"/>
      <c r="R41" s="226"/>
      <c r="S41" s="101"/>
      <c r="T41" s="101"/>
      <c r="U41" s="101"/>
      <c r="V41" s="225"/>
      <c r="W41" s="4"/>
      <c r="X41" s="226"/>
      <c r="Y41" s="101"/>
      <c r="Z41" s="101"/>
      <c r="AA41" s="101"/>
      <c r="AB41" s="225"/>
      <c r="AC41" s="4"/>
      <c r="AD41" s="226"/>
      <c r="AE41" s="101"/>
      <c r="AF41" s="101"/>
      <c r="AG41" s="101"/>
      <c r="AH41" s="225"/>
      <c r="AI41" s="4"/>
      <c r="AJ41" s="226"/>
      <c r="AK41" s="101"/>
      <c r="AL41" s="101"/>
      <c r="AM41" s="101"/>
      <c r="AN41" s="225"/>
    </row>
    <row r="42" spans="1:40" ht="14.45" customHeight="1" thickTop="1" thickBot="1">
      <c r="A42" s="679" t="s">
        <v>105</v>
      </c>
      <c r="B42" s="679" t="str">
        <f>IFERROR(VLOOKUP(A42,男女個形!$G$2:$I$47,2,FALSE),"")</f>
        <v>桑野</v>
      </c>
      <c r="C42" s="684" t="str">
        <f>IFERROR(VLOOKUP(A42,男女個形!$G$2:$I$47,3,FALSE),"")</f>
        <v>秀明八千代</v>
      </c>
      <c r="D42" s="248">
        <v>5</v>
      </c>
      <c r="E42" s="242" t="s">
        <v>539</v>
      </c>
      <c r="F42" s="237"/>
      <c r="G42" s="189"/>
      <c r="H42" s="189"/>
      <c r="I42" s="189"/>
      <c r="J42" s="190"/>
      <c r="K42" s="190"/>
      <c r="L42" s="188" t="s">
        <v>540</v>
      </c>
      <c r="M42" s="267">
        <v>5</v>
      </c>
      <c r="N42" s="679" t="s">
        <v>61</v>
      </c>
      <c r="O42" s="680" t="str">
        <f>IFERROR(VLOOKUP(N42,男女個形!$G$2:$I$47,2,FALSE),"")</f>
        <v>髙橋</v>
      </c>
      <c r="P42" s="682" t="str">
        <f>IFERROR(VLOOKUP(N42,男女個形!$G$2:$I$47,3,FALSE),"")</f>
        <v>拓大紅陵</v>
      </c>
      <c r="Q42" s="33"/>
      <c r="R42" s="226"/>
      <c r="S42" s="101"/>
      <c r="T42" s="101"/>
      <c r="U42" s="101"/>
      <c r="V42" s="225"/>
      <c r="W42" s="4"/>
      <c r="X42" s="226"/>
      <c r="Y42" s="101"/>
      <c r="Z42" s="101"/>
      <c r="AA42" s="101"/>
      <c r="AB42" s="225"/>
      <c r="AC42" s="4"/>
      <c r="AD42" s="226"/>
      <c r="AE42" s="101"/>
      <c r="AF42" s="101"/>
      <c r="AG42" s="101"/>
      <c r="AH42" s="225"/>
      <c r="AI42" s="4"/>
      <c r="AJ42" s="226"/>
      <c r="AK42" s="101"/>
      <c r="AL42" s="101"/>
      <c r="AM42" s="101"/>
      <c r="AN42" s="225"/>
    </row>
    <row r="43" spans="1:40" ht="14.45" customHeight="1" thickTop="1">
      <c r="A43" s="679"/>
      <c r="B43" s="679"/>
      <c r="C43" s="684"/>
      <c r="D43" s="242" t="s">
        <v>48</v>
      </c>
      <c r="E43" s="189"/>
      <c r="F43" s="237"/>
      <c r="G43" s="686"/>
      <c r="H43" s="686"/>
      <c r="I43" s="189"/>
      <c r="J43" s="243"/>
      <c r="K43" s="190"/>
      <c r="L43" s="190"/>
      <c r="M43" s="190" t="s">
        <v>51</v>
      </c>
      <c r="N43" s="679"/>
      <c r="O43" s="681"/>
      <c r="P43" s="683"/>
      <c r="Q43" s="33"/>
      <c r="R43" s="228"/>
      <c r="S43" s="229"/>
      <c r="T43" s="229"/>
      <c r="U43" s="229"/>
      <c r="V43" s="232"/>
      <c r="W43" s="4"/>
      <c r="X43" s="228"/>
      <c r="Y43" s="93"/>
      <c r="Z43" s="93"/>
      <c r="AA43" s="93"/>
      <c r="AB43" s="191"/>
      <c r="AC43" s="4"/>
      <c r="AD43" s="228"/>
      <c r="AE43" s="93"/>
      <c r="AF43" s="93"/>
      <c r="AG43" s="93"/>
      <c r="AH43" s="191"/>
      <c r="AI43" s="4"/>
      <c r="AJ43" s="228"/>
      <c r="AK43" s="93"/>
      <c r="AL43" s="93"/>
      <c r="AM43" s="93"/>
      <c r="AN43" s="191"/>
    </row>
    <row r="44" spans="1:40">
      <c r="A44" s="20"/>
      <c r="B44" s="678"/>
      <c r="C44" s="20"/>
      <c r="D44" s="31"/>
      <c r="E44" s="30"/>
      <c r="F44" s="30"/>
      <c r="G44" s="28"/>
      <c r="H44" s="28"/>
      <c r="I44" s="28"/>
      <c r="J44" s="31"/>
      <c r="K44" s="31"/>
      <c r="L44" s="30"/>
      <c r="M44" s="20"/>
      <c r="N44" s="20"/>
      <c r="O44" s="20"/>
      <c r="P44" s="20"/>
      <c r="Q44" s="33"/>
      <c r="R44" s="4"/>
      <c r="S44" s="101"/>
      <c r="T44" s="101"/>
      <c r="U44" s="101"/>
      <c r="V44" s="101"/>
      <c r="W44" s="4"/>
      <c r="X44" s="4"/>
      <c r="Y44" s="4"/>
      <c r="Z44" s="4"/>
      <c r="AA44" s="4"/>
      <c r="AB44" s="4"/>
      <c r="AC44" s="4"/>
      <c r="AD44" s="4"/>
      <c r="AE44" s="4"/>
      <c r="AF44" s="4"/>
      <c r="AG44" s="4"/>
      <c r="AH44" s="4"/>
      <c r="AI44" s="4"/>
      <c r="AJ44" s="4"/>
      <c r="AK44" s="4"/>
      <c r="AL44" s="4"/>
      <c r="AM44" s="4"/>
      <c r="AN44" s="4"/>
    </row>
    <row r="45" spans="1:40">
      <c r="A45" s="20"/>
      <c r="B45" s="678"/>
      <c r="C45" s="29" t="s">
        <v>69</v>
      </c>
      <c r="D45" s="81"/>
      <c r="E45" s="30"/>
      <c r="F45" s="29"/>
      <c r="G45" s="30"/>
      <c r="H45" s="30"/>
      <c r="I45" s="30"/>
      <c r="J45" s="27"/>
      <c r="K45" s="31"/>
      <c r="L45" s="30"/>
      <c r="M45" s="20"/>
      <c r="N45" s="20"/>
      <c r="O45" s="20"/>
      <c r="P45" s="20"/>
      <c r="Q45" s="33"/>
    </row>
    <row r="46" spans="1:40" ht="15" customHeight="1" thickBot="1">
      <c r="A46" s="20"/>
      <c r="B46" s="679" t="s">
        <v>541</v>
      </c>
      <c r="C46" s="685" t="s">
        <v>542</v>
      </c>
      <c r="D46" s="203" t="s">
        <v>550</v>
      </c>
      <c r="E46" s="239">
        <f>E47</f>
        <v>0</v>
      </c>
      <c r="F46" s="28"/>
      <c r="G46" s="28"/>
      <c r="H46" s="28"/>
      <c r="I46" s="28"/>
      <c r="J46" s="203"/>
      <c r="K46" s="27"/>
      <c r="L46" s="28"/>
      <c r="M46" s="20"/>
      <c r="N46" s="20"/>
      <c r="O46" s="20"/>
      <c r="P46" s="20"/>
      <c r="Q46" s="33"/>
    </row>
    <row r="47" spans="1:40" ht="15" customHeight="1" thickTop="1" thickBot="1">
      <c r="A47" s="20"/>
      <c r="B47" s="679"/>
      <c r="C47" s="685"/>
      <c r="D47" s="281">
        <v>3</v>
      </c>
      <c r="E47" s="283"/>
      <c r="F47" s="28"/>
      <c r="G47" s="28"/>
      <c r="H47" s="28"/>
      <c r="I47" s="28"/>
      <c r="J47" s="203"/>
      <c r="K47" s="203"/>
      <c r="L47" s="28"/>
      <c r="M47" s="20"/>
      <c r="N47" s="20"/>
      <c r="O47" s="20"/>
      <c r="P47" s="20"/>
      <c r="Q47" s="33"/>
    </row>
    <row r="48" spans="1:40" ht="15" customHeight="1" thickTop="1" thickBot="1">
      <c r="A48" s="20"/>
      <c r="B48" s="679" t="s">
        <v>543</v>
      </c>
      <c r="C48" s="685" t="s">
        <v>544</v>
      </c>
      <c r="D48" s="282">
        <v>2</v>
      </c>
      <c r="E48" s="236"/>
      <c r="F48" s="30"/>
      <c r="G48" s="29"/>
      <c r="H48" s="29"/>
      <c r="I48" s="29"/>
      <c r="J48" s="31"/>
      <c r="K48" s="31"/>
      <c r="L48" s="30"/>
      <c r="M48" s="20"/>
      <c r="N48" s="20"/>
      <c r="O48" s="20"/>
      <c r="P48" s="20"/>
      <c r="Q48" s="33"/>
    </row>
    <row r="49" spans="1:22" ht="15" customHeight="1" thickTop="1">
      <c r="A49" s="20"/>
      <c r="B49" s="679"/>
      <c r="C49" s="685"/>
      <c r="D49" s="203" t="s">
        <v>537</v>
      </c>
      <c r="E49" s="189"/>
      <c r="F49" s="205"/>
      <c r="G49" s="22"/>
      <c r="H49" s="22"/>
      <c r="I49" s="22"/>
      <c r="J49" s="22"/>
      <c r="K49" s="22"/>
      <c r="L49" s="205"/>
      <c r="M49" s="20"/>
      <c r="N49" s="20"/>
      <c r="O49" s="20"/>
      <c r="P49" s="71"/>
      <c r="Q49" s="33"/>
    </row>
    <row r="50" spans="1:22">
      <c r="A50" s="20"/>
      <c r="B50" s="678"/>
      <c r="C50" s="26"/>
      <c r="D50" s="22"/>
      <c r="E50" s="22"/>
      <c r="F50" s="205"/>
      <c r="G50" s="22"/>
      <c r="H50" s="22"/>
      <c r="I50" s="22"/>
      <c r="J50" s="22"/>
      <c r="K50" s="22"/>
      <c r="L50" s="205"/>
      <c r="M50" s="20"/>
      <c r="N50" s="20"/>
      <c r="O50" s="20"/>
      <c r="P50" s="71"/>
      <c r="Q50" s="33"/>
    </row>
    <row r="51" spans="1:22">
      <c r="A51" s="27"/>
      <c r="B51" s="678"/>
      <c r="C51" s="32"/>
      <c r="D51" s="20"/>
      <c r="E51" s="72"/>
      <c r="F51" s="72"/>
      <c r="G51" s="72"/>
      <c r="H51" s="72"/>
      <c r="I51" s="72"/>
      <c r="J51" s="72"/>
      <c r="K51" s="72"/>
      <c r="L51" s="72"/>
      <c r="M51" s="3"/>
      <c r="N51" s="3"/>
      <c r="O51" s="204"/>
      <c r="P51" s="26"/>
      <c r="Q51" s="3"/>
    </row>
    <row r="52" spans="1:22">
      <c r="A52" s="27"/>
      <c r="B52" s="678"/>
      <c r="C52" s="32"/>
      <c r="D52" s="20"/>
      <c r="E52" s="72"/>
      <c r="F52" s="72"/>
      <c r="G52" s="72"/>
      <c r="H52" s="72"/>
      <c r="I52" s="72"/>
      <c r="J52" s="72"/>
      <c r="K52" s="72"/>
      <c r="L52" s="72"/>
      <c r="M52" s="3"/>
      <c r="N52" s="3"/>
      <c r="O52" s="204"/>
      <c r="P52" s="26"/>
      <c r="Q52" s="3"/>
    </row>
    <row r="53" spans="1:22">
      <c r="A53" s="234"/>
      <c r="B53" s="678"/>
      <c r="C53" s="234"/>
      <c r="D53" s="73"/>
      <c r="E53" s="73"/>
      <c r="F53" s="73"/>
      <c r="G53" s="4"/>
      <c r="H53" s="4"/>
      <c r="I53" s="4"/>
      <c r="J53" s="4"/>
      <c r="K53" s="4"/>
    </row>
    <row r="54" spans="1:22">
      <c r="A54" s="74"/>
      <c r="B54" s="678"/>
      <c r="C54" s="199"/>
      <c r="D54" s="75"/>
      <c r="E54" s="234"/>
      <c r="F54" s="73"/>
      <c r="G54" s="4"/>
      <c r="H54" s="4"/>
      <c r="I54" s="4"/>
      <c r="J54" s="4"/>
      <c r="K54" s="4"/>
      <c r="S54" s="5"/>
      <c r="T54" s="5"/>
      <c r="U54" s="5"/>
      <c r="V54" s="5"/>
    </row>
    <row r="55" spans="1:22">
      <c r="A55" s="74"/>
      <c r="B55" s="678"/>
      <c r="C55" s="199"/>
      <c r="D55" s="75"/>
      <c r="E55" s="234"/>
      <c r="F55" s="73"/>
      <c r="G55" s="4"/>
      <c r="H55" s="4"/>
      <c r="I55" s="4"/>
      <c r="J55" s="4"/>
      <c r="K55" s="4"/>
      <c r="S55" s="5"/>
      <c r="T55" s="5"/>
      <c r="U55" s="5"/>
      <c r="V55" s="5"/>
    </row>
    <row r="56" spans="1:22">
      <c r="A56" s="74"/>
      <c r="B56" s="678"/>
      <c r="C56" s="199"/>
      <c r="D56" s="75"/>
      <c r="E56" s="234"/>
      <c r="F56" s="73"/>
      <c r="G56" s="4"/>
      <c r="H56" s="4"/>
      <c r="I56" s="4"/>
      <c r="J56" s="76"/>
      <c r="K56" s="4"/>
      <c r="L56" s="4"/>
      <c r="M56" s="201"/>
      <c r="N56" s="201"/>
      <c r="O56" s="5"/>
      <c r="P56" s="5"/>
      <c r="S56" s="5"/>
      <c r="T56" s="5"/>
      <c r="U56" s="5"/>
      <c r="V56" s="5"/>
    </row>
    <row r="57" spans="1:22">
      <c r="A57" s="74"/>
      <c r="B57" s="678"/>
      <c r="C57" s="199"/>
      <c r="D57" s="75"/>
      <c r="E57" s="234"/>
      <c r="F57" s="73"/>
      <c r="G57" s="4"/>
      <c r="H57" s="4"/>
      <c r="I57" s="4"/>
      <c r="J57" s="76"/>
      <c r="K57" s="4"/>
      <c r="L57" s="4"/>
      <c r="M57" s="201"/>
      <c r="N57" s="201"/>
      <c r="O57" s="5"/>
      <c r="P57" s="5"/>
      <c r="S57" s="5"/>
      <c r="T57" s="5"/>
      <c r="U57" s="5"/>
      <c r="V57" s="5"/>
    </row>
    <row r="58" spans="1:22">
      <c r="A58" s="74"/>
      <c r="B58" s="678"/>
      <c r="C58" s="199"/>
      <c r="D58" s="75"/>
      <c r="E58" s="234"/>
      <c r="F58" s="73"/>
      <c r="G58" s="4"/>
      <c r="H58" s="4"/>
      <c r="I58" s="4"/>
      <c r="J58" s="76"/>
      <c r="K58" s="4"/>
      <c r="L58" s="4"/>
      <c r="M58" s="201"/>
      <c r="N58" s="201"/>
      <c r="O58" s="5"/>
      <c r="P58" s="5"/>
      <c r="S58" s="5"/>
      <c r="T58" s="5"/>
      <c r="U58" s="5"/>
      <c r="V58" s="5"/>
    </row>
    <row r="59" spans="1:22">
      <c r="A59" s="74"/>
      <c r="B59" s="678"/>
      <c r="C59" s="199"/>
      <c r="D59" s="75"/>
      <c r="E59" s="234"/>
      <c r="F59" s="73"/>
      <c r="G59" s="4"/>
      <c r="H59" s="4"/>
      <c r="I59" s="4"/>
      <c r="J59" s="76"/>
      <c r="K59" s="4"/>
      <c r="L59" s="4"/>
      <c r="M59" s="201"/>
      <c r="N59" s="201"/>
      <c r="O59" s="5"/>
      <c r="P59" s="5"/>
      <c r="S59" s="5"/>
      <c r="T59" s="5"/>
      <c r="U59" s="5"/>
      <c r="V59" s="5"/>
    </row>
    <row r="60" spans="1:22">
      <c r="A60" s="74"/>
      <c r="B60" s="678"/>
      <c r="C60" s="199"/>
      <c r="D60" s="75"/>
      <c r="E60" s="234"/>
      <c r="F60" s="73"/>
      <c r="G60" s="4"/>
      <c r="H60" s="4"/>
      <c r="I60" s="4"/>
      <c r="J60" s="76"/>
      <c r="K60" s="4"/>
      <c r="L60" s="4"/>
      <c r="M60" s="201"/>
      <c r="N60" s="201"/>
      <c r="O60" s="5"/>
      <c r="P60" s="5"/>
      <c r="S60" s="5"/>
      <c r="T60" s="5"/>
      <c r="U60" s="5"/>
      <c r="V60" s="5"/>
    </row>
    <row r="61" spans="1:22">
      <c r="A61" s="74"/>
      <c r="B61" s="678"/>
      <c r="C61" s="199"/>
      <c r="D61" s="75"/>
      <c r="E61" s="234"/>
      <c r="F61" s="73"/>
      <c r="G61" s="4"/>
      <c r="H61" s="4"/>
      <c r="I61" s="4"/>
      <c r="J61" s="76"/>
      <c r="K61" s="4"/>
      <c r="L61" s="4"/>
      <c r="M61" s="201"/>
      <c r="N61" s="201"/>
      <c r="O61" s="5"/>
      <c r="P61" s="5"/>
      <c r="S61" s="5"/>
      <c r="T61" s="5"/>
      <c r="U61" s="5"/>
      <c r="V61" s="5"/>
    </row>
    <row r="62" spans="1:22">
      <c r="A62" s="74"/>
      <c r="B62" s="678"/>
      <c r="C62" s="199"/>
      <c r="D62" s="75"/>
      <c r="E62" s="234"/>
      <c r="F62" s="73"/>
      <c r="G62" s="4"/>
      <c r="H62" s="4"/>
      <c r="I62" s="4"/>
      <c r="J62" s="76"/>
      <c r="K62" s="4"/>
      <c r="L62" s="4"/>
      <c r="M62" s="201"/>
      <c r="N62" s="201"/>
      <c r="O62" s="5"/>
      <c r="P62" s="5"/>
      <c r="S62" s="5"/>
      <c r="T62" s="5"/>
      <c r="U62" s="5"/>
      <c r="V62" s="5"/>
    </row>
    <row r="63" spans="1:22">
      <c r="A63" s="74"/>
      <c r="B63" s="678"/>
      <c r="C63" s="199"/>
      <c r="D63" s="75"/>
      <c r="E63" s="77"/>
      <c r="F63" s="73"/>
      <c r="G63" s="4"/>
      <c r="H63" s="4"/>
      <c r="I63" s="4"/>
      <c r="J63" s="76"/>
      <c r="K63" s="4"/>
      <c r="L63" s="4"/>
      <c r="M63" s="201"/>
      <c r="N63" s="201"/>
      <c r="O63" s="5"/>
      <c r="P63" s="5"/>
      <c r="S63" s="5"/>
      <c r="T63" s="5"/>
      <c r="U63" s="5"/>
      <c r="V63" s="5"/>
    </row>
    <row r="64" spans="1:22">
      <c r="A64" s="74"/>
      <c r="B64" s="678"/>
      <c r="C64" s="199"/>
      <c r="D64" s="75"/>
      <c r="E64" s="77"/>
      <c r="F64" s="73"/>
      <c r="G64" s="4"/>
      <c r="H64" s="4"/>
      <c r="I64" s="4"/>
      <c r="J64" s="76"/>
      <c r="K64" s="4"/>
      <c r="L64" s="4"/>
      <c r="M64" s="201"/>
      <c r="N64" s="201"/>
      <c r="O64" s="5"/>
      <c r="P64" s="5"/>
      <c r="S64" s="5"/>
      <c r="T64" s="5"/>
      <c r="U64" s="5"/>
      <c r="V64" s="5"/>
    </row>
    <row r="65" spans="1:22">
      <c r="A65" s="74"/>
      <c r="B65" s="678"/>
      <c r="C65" s="199"/>
      <c r="D65" s="75"/>
      <c r="E65" s="77"/>
      <c r="F65" s="73"/>
      <c r="G65" s="4"/>
      <c r="H65" s="4"/>
      <c r="I65" s="4"/>
      <c r="J65" s="76"/>
      <c r="K65" s="4"/>
      <c r="L65" s="4"/>
      <c r="M65" s="201"/>
      <c r="N65" s="201"/>
      <c r="O65" s="5"/>
      <c r="P65" s="5"/>
      <c r="S65" s="5"/>
      <c r="T65" s="5"/>
      <c r="U65" s="5"/>
      <c r="V65" s="5"/>
    </row>
    <row r="66" spans="1:22">
      <c r="A66" s="74"/>
      <c r="B66" s="678"/>
      <c r="C66" s="199"/>
      <c r="D66" s="75"/>
      <c r="E66" s="77"/>
      <c r="F66" s="73"/>
      <c r="G66" s="4"/>
      <c r="H66" s="4"/>
      <c r="I66" s="4"/>
      <c r="J66" s="76"/>
      <c r="K66" s="4"/>
      <c r="L66" s="4"/>
      <c r="M66" s="201"/>
      <c r="N66" s="201"/>
      <c r="O66" s="5"/>
      <c r="P66" s="5"/>
      <c r="S66" s="5"/>
      <c r="T66" s="5"/>
      <c r="U66" s="5"/>
      <c r="V66" s="5"/>
    </row>
    <row r="67" spans="1:22">
      <c r="A67" s="74"/>
      <c r="B67" s="678"/>
      <c r="C67" s="199"/>
      <c r="D67" s="75"/>
      <c r="E67" s="234"/>
      <c r="F67" s="73"/>
      <c r="G67" s="4"/>
      <c r="H67" s="4"/>
      <c r="I67" s="4"/>
      <c r="J67" s="76"/>
      <c r="K67" s="4"/>
      <c r="L67" s="4"/>
      <c r="M67" s="201"/>
      <c r="N67" s="201"/>
      <c r="O67" s="5"/>
      <c r="P67" s="5"/>
      <c r="S67" s="5"/>
      <c r="T67" s="5"/>
      <c r="U67" s="5"/>
      <c r="V67" s="5"/>
    </row>
    <row r="68" spans="1:22">
      <c r="A68" s="74"/>
      <c r="B68" s="678"/>
      <c r="C68" s="199"/>
      <c r="D68" s="75"/>
      <c r="E68" s="234"/>
      <c r="F68" s="73"/>
      <c r="G68" s="4"/>
      <c r="H68" s="4"/>
      <c r="I68" s="4"/>
      <c r="J68" s="76"/>
      <c r="K68" s="4"/>
      <c r="L68" s="4"/>
      <c r="M68" s="201"/>
      <c r="N68" s="201"/>
      <c r="O68" s="5"/>
      <c r="P68" s="5"/>
      <c r="S68" s="5"/>
      <c r="T68" s="5"/>
      <c r="U68" s="5"/>
      <c r="V68" s="5"/>
    </row>
    <row r="69" spans="1:22">
      <c r="A69" s="74"/>
      <c r="B69" s="678"/>
      <c r="C69" s="199"/>
      <c r="D69" s="75"/>
      <c r="E69" s="234"/>
      <c r="F69" s="73"/>
      <c r="G69" s="4"/>
      <c r="H69" s="4"/>
      <c r="I69" s="4"/>
      <c r="J69" s="76"/>
      <c r="K69" s="4"/>
      <c r="L69" s="4"/>
      <c r="M69" s="201"/>
      <c r="N69" s="201"/>
      <c r="O69" s="5"/>
      <c r="P69" s="5"/>
      <c r="S69" s="5"/>
      <c r="T69" s="5"/>
      <c r="U69" s="5"/>
      <c r="V69" s="5"/>
    </row>
    <row r="70" spans="1:22">
      <c r="A70" s="74"/>
      <c r="B70" s="678"/>
      <c r="C70" s="199"/>
      <c r="D70" s="75"/>
      <c r="E70" s="234"/>
      <c r="F70" s="73"/>
      <c r="G70" s="4"/>
      <c r="H70" s="4"/>
      <c r="I70" s="4"/>
      <c r="J70" s="76"/>
      <c r="K70" s="4"/>
      <c r="L70" s="4"/>
      <c r="M70" s="201"/>
      <c r="N70" s="201"/>
      <c r="O70" s="5"/>
      <c r="P70" s="5"/>
      <c r="S70" s="5"/>
      <c r="T70" s="5"/>
      <c r="U70" s="5"/>
      <c r="V70" s="5"/>
    </row>
    <row r="71" spans="1:22">
      <c r="A71" s="74"/>
      <c r="B71" s="678"/>
      <c r="C71" s="199"/>
      <c r="D71" s="75"/>
      <c r="E71" s="234"/>
      <c r="F71" s="73"/>
      <c r="G71" s="4"/>
      <c r="H71" s="4"/>
      <c r="I71" s="4"/>
      <c r="J71" s="76"/>
      <c r="K71" s="4"/>
      <c r="L71" s="4"/>
      <c r="M71" s="201"/>
      <c r="N71" s="201"/>
      <c r="O71" s="5"/>
      <c r="P71" s="5"/>
      <c r="S71" s="5"/>
      <c r="T71" s="5"/>
      <c r="U71" s="5"/>
      <c r="V71" s="5"/>
    </row>
    <row r="72" spans="1:22">
      <c r="A72" s="74"/>
      <c r="B72" s="678"/>
      <c r="C72" s="199"/>
      <c r="D72" s="75"/>
      <c r="E72" s="77"/>
      <c r="F72" s="73"/>
      <c r="J72" s="15"/>
      <c r="L72" s="5"/>
      <c r="M72" s="201"/>
      <c r="N72" s="201"/>
      <c r="O72" s="5"/>
      <c r="P72" s="5"/>
      <c r="S72" s="5"/>
      <c r="T72" s="5"/>
      <c r="U72" s="5"/>
      <c r="V72" s="5"/>
    </row>
    <row r="73" spans="1:22">
      <c r="A73" s="74"/>
      <c r="B73" s="678"/>
      <c r="C73" s="199"/>
      <c r="D73" s="75"/>
      <c r="E73" s="234"/>
      <c r="F73" s="73"/>
      <c r="J73" s="15"/>
      <c r="L73" s="5"/>
      <c r="M73" s="201"/>
      <c r="N73" s="201"/>
      <c r="O73" s="5"/>
      <c r="P73" s="5"/>
      <c r="S73" s="5"/>
      <c r="T73" s="5"/>
      <c r="U73" s="5"/>
      <c r="V73" s="5"/>
    </row>
    <row r="74" spans="1:22">
      <c r="A74" s="74"/>
      <c r="B74" s="678"/>
      <c r="C74" s="199"/>
      <c r="D74" s="235" t="s">
        <v>46</v>
      </c>
      <c r="E74" s="77"/>
      <c r="F74" s="73"/>
      <c r="J74" s="15"/>
      <c r="L74" s="5"/>
      <c r="M74" s="201"/>
      <c r="N74" s="201"/>
      <c r="O74" s="5"/>
      <c r="P74" s="5"/>
      <c r="S74" s="5"/>
      <c r="T74" s="1" t="s">
        <v>62</v>
      </c>
      <c r="U74" s="1"/>
      <c r="V74" s="5"/>
    </row>
    <row r="75" spans="1:22">
      <c r="A75" s="74"/>
      <c r="B75" s="678"/>
      <c r="C75" s="199"/>
      <c r="D75" s="235" t="s">
        <v>43</v>
      </c>
      <c r="E75" s="77"/>
      <c r="F75" s="73"/>
      <c r="J75" s="15"/>
      <c r="L75" s="5"/>
      <c r="M75" s="201"/>
      <c r="N75" s="201"/>
      <c r="O75" s="5"/>
      <c r="P75" s="5"/>
      <c r="S75" s="5"/>
      <c r="T75" s="1" t="s">
        <v>106</v>
      </c>
      <c r="U75" s="1"/>
      <c r="V75" s="5"/>
    </row>
    <row r="76" spans="1:22">
      <c r="A76" s="74"/>
      <c r="B76" s="678"/>
      <c r="C76" s="199"/>
      <c r="D76" s="75" t="s">
        <v>47</v>
      </c>
      <c r="E76" s="77"/>
      <c r="F76" s="73"/>
      <c r="J76" s="15"/>
      <c r="L76" s="5"/>
      <c r="M76" s="201"/>
      <c r="N76" s="201"/>
      <c r="O76" s="5"/>
      <c r="P76" s="5"/>
      <c r="S76" s="5"/>
      <c r="T76" s="1" t="s">
        <v>107</v>
      </c>
      <c r="U76" s="1"/>
      <c r="V76" s="5"/>
    </row>
    <row r="77" spans="1:22">
      <c r="A77" s="74"/>
      <c r="B77" s="678"/>
      <c r="C77" s="199"/>
      <c r="D77" s="75" t="s">
        <v>48</v>
      </c>
      <c r="E77" s="77"/>
      <c r="F77" s="73"/>
      <c r="J77" s="15"/>
      <c r="L77" s="5"/>
      <c r="M77" s="201"/>
      <c r="N77" s="201"/>
      <c r="O77" s="5"/>
      <c r="P77" s="5"/>
      <c r="S77" s="5"/>
      <c r="T77" s="5"/>
      <c r="U77" s="5"/>
      <c r="V77" s="5"/>
    </row>
    <row r="78" spans="1:22">
      <c r="A78" s="74"/>
      <c r="B78" s="678"/>
      <c r="C78" s="199"/>
      <c r="D78" s="75" t="s">
        <v>49</v>
      </c>
      <c r="E78" s="77"/>
      <c r="F78" s="73"/>
      <c r="J78" s="15"/>
      <c r="L78" s="5"/>
      <c r="M78" s="201"/>
      <c r="N78" s="201"/>
      <c r="O78" s="5"/>
      <c r="P78" s="5"/>
      <c r="S78" s="5"/>
      <c r="T78" s="5"/>
      <c r="U78" s="5"/>
      <c r="V78" s="5"/>
    </row>
    <row r="79" spans="1:22">
      <c r="A79" s="74"/>
      <c r="B79" s="678"/>
      <c r="C79" s="199"/>
      <c r="D79" s="75" t="s">
        <v>50</v>
      </c>
      <c r="E79" s="77"/>
      <c r="F79" s="73"/>
      <c r="J79" s="15"/>
      <c r="L79" s="5"/>
      <c r="M79" s="201"/>
      <c r="N79" s="201"/>
      <c r="O79" s="5"/>
      <c r="P79" s="5"/>
      <c r="S79" s="5"/>
      <c r="T79" s="5"/>
      <c r="U79" s="5"/>
      <c r="V79" s="5"/>
    </row>
    <row r="80" spans="1:22">
      <c r="A80" s="74"/>
      <c r="B80" s="678"/>
      <c r="C80" s="199"/>
      <c r="D80" s="75" t="s">
        <v>51</v>
      </c>
      <c r="E80" s="77"/>
      <c r="F80" s="73"/>
      <c r="J80" s="15"/>
      <c r="L80" s="5"/>
      <c r="M80" s="201"/>
      <c r="N80" s="201"/>
      <c r="O80" s="5"/>
      <c r="P80" s="5"/>
      <c r="S80" s="5"/>
      <c r="T80" s="5"/>
      <c r="U80" s="5"/>
      <c r="V80" s="5"/>
    </row>
    <row r="81" spans="1:22">
      <c r="A81" s="74"/>
      <c r="B81" s="678"/>
      <c r="C81" s="199"/>
      <c r="D81" s="75" t="s">
        <v>44</v>
      </c>
      <c r="E81" s="77"/>
      <c r="F81" s="73"/>
      <c r="J81" s="15"/>
      <c r="L81" s="5"/>
      <c r="M81" s="201"/>
      <c r="N81" s="201"/>
      <c r="O81" s="5"/>
      <c r="P81" s="5"/>
      <c r="S81" s="5"/>
      <c r="T81" s="5"/>
      <c r="U81" s="5"/>
      <c r="V81" s="5"/>
    </row>
    <row r="82" spans="1:22">
      <c r="A82" s="74"/>
      <c r="B82" s="24"/>
      <c r="C82" s="199"/>
      <c r="D82" s="75">
        <v>1</v>
      </c>
      <c r="E82" s="77"/>
      <c r="F82" s="73"/>
      <c r="J82" s="15"/>
      <c r="L82" s="5"/>
      <c r="M82" s="201"/>
      <c r="N82" s="201"/>
      <c r="O82" s="5"/>
      <c r="P82" s="5"/>
      <c r="S82" s="5"/>
      <c r="T82" s="5"/>
      <c r="U82" s="5"/>
      <c r="V82" s="5"/>
    </row>
    <row r="83" spans="1:22">
      <c r="A83" s="74"/>
      <c r="B83" s="24"/>
      <c r="C83" s="199"/>
      <c r="D83" s="75">
        <v>2</v>
      </c>
      <c r="E83" s="234"/>
      <c r="F83" s="73"/>
      <c r="J83" s="15"/>
      <c r="L83" s="5"/>
      <c r="M83" s="201"/>
      <c r="N83" s="201"/>
      <c r="O83" s="5"/>
      <c r="P83" s="5"/>
      <c r="S83" s="5"/>
      <c r="T83" s="5"/>
      <c r="U83" s="5"/>
      <c r="V83" s="5"/>
    </row>
    <row r="84" spans="1:22">
      <c r="A84" s="74"/>
      <c r="B84" s="24"/>
      <c r="C84" s="199"/>
      <c r="D84" s="75">
        <v>3</v>
      </c>
      <c r="E84" s="234"/>
      <c r="F84" s="73"/>
      <c r="J84" s="15"/>
      <c r="L84" s="5"/>
      <c r="M84" s="201"/>
      <c r="N84" s="201"/>
      <c r="O84" s="5"/>
      <c r="P84" s="5"/>
      <c r="S84" s="5"/>
      <c r="T84" s="5"/>
      <c r="U84" s="5"/>
      <c r="V84" s="5"/>
    </row>
    <row r="85" spans="1:22">
      <c r="A85" s="74"/>
      <c r="B85" s="24"/>
      <c r="C85" s="199"/>
      <c r="D85" s="75">
        <v>4</v>
      </c>
      <c r="E85" s="77"/>
      <c r="F85" s="73"/>
      <c r="J85" s="15"/>
      <c r="L85" s="5"/>
      <c r="M85" s="201"/>
      <c r="N85" s="201"/>
      <c r="O85" s="5"/>
      <c r="P85" s="5"/>
      <c r="S85" s="5"/>
      <c r="T85" s="5"/>
      <c r="U85" s="5"/>
      <c r="V85" s="5"/>
    </row>
    <row r="86" spans="1:22">
      <c r="A86" s="74"/>
      <c r="B86" s="24"/>
      <c r="C86" s="199"/>
      <c r="D86" s="75"/>
      <c r="E86" s="77"/>
      <c r="F86" s="73"/>
      <c r="J86" s="15"/>
      <c r="L86" s="5"/>
      <c r="M86" s="201"/>
      <c r="N86" s="201"/>
      <c r="O86" s="5"/>
      <c r="P86" s="5"/>
      <c r="S86" s="5"/>
      <c r="T86" s="5"/>
      <c r="U86" s="5"/>
      <c r="V86" s="5"/>
    </row>
    <row r="87" spans="1:22">
      <c r="A87" s="74"/>
      <c r="B87" s="24"/>
      <c r="C87" s="199"/>
      <c r="D87" s="75"/>
      <c r="E87" s="77"/>
      <c r="F87" s="73"/>
      <c r="J87" s="15"/>
      <c r="L87" s="5"/>
      <c r="M87" s="201"/>
      <c r="N87" s="201"/>
      <c r="O87" s="5"/>
      <c r="P87" s="5"/>
      <c r="S87" s="5"/>
      <c r="T87" s="5"/>
      <c r="U87" s="5"/>
      <c r="V87" s="5"/>
    </row>
    <row r="88" spans="1:22">
      <c r="A88" s="74"/>
      <c r="B88" s="24"/>
      <c r="C88" s="199"/>
      <c r="D88" s="75"/>
      <c r="E88" s="77"/>
      <c r="F88" s="73"/>
      <c r="J88" s="15"/>
      <c r="L88" s="5"/>
      <c r="M88" s="201"/>
      <c r="N88" s="201"/>
      <c r="O88" s="5"/>
      <c r="P88" s="5"/>
      <c r="S88" s="5"/>
      <c r="T88" s="5"/>
      <c r="U88" s="5"/>
      <c r="V88" s="5"/>
    </row>
    <row r="89" spans="1:22">
      <c r="A89" s="74"/>
      <c r="B89" s="24"/>
      <c r="C89" s="199"/>
      <c r="D89" s="75"/>
      <c r="E89" s="77"/>
      <c r="F89" s="73"/>
      <c r="J89" s="15"/>
      <c r="L89" s="5"/>
      <c r="M89" s="201"/>
      <c r="N89" s="201"/>
      <c r="O89" s="5"/>
      <c r="P89" s="5"/>
      <c r="S89" s="5"/>
      <c r="T89" s="5"/>
      <c r="U89" s="5"/>
      <c r="V89" s="5"/>
    </row>
    <row r="90" spans="1:22">
      <c r="A90" s="74"/>
      <c r="B90" s="24"/>
      <c r="C90" s="199"/>
      <c r="D90" s="75"/>
      <c r="E90" s="234"/>
      <c r="F90" s="148"/>
      <c r="J90" s="15"/>
      <c r="L90" s="5"/>
      <c r="M90" s="201"/>
      <c r="N90" s="201"/>
      <c r="O90" s="5"/>
      <c r="P90" s="5"/>
      <c r="S90" s="5"/>
      <c r="T90" s="5"/>
      <c r="U90" s="5"/>
      <c r="V90" s="5"/>
    </row>
    <row r="91" spans="1:22">
      <c r="A91" s="74"/>
      <c r="B91" s="24"/>
      <c r="C91" s="199"/>
      <c r="D91" s="75"/>
      <c r="E91" s="77"/>
      <c r="F91" s="148"/>
      <c r="J91" s="15"/>
      <c r="L91" s="5"/>
      <c r="M91" s="201"/>
      <c r="N91" s="201"/>
      <c r="O91" s="5"/>
      <c r="P91" s="5"/>
      <c r="S91" s="5"/>
      <c r="T91" s="5"/>
      <c r="U91" s="5"/>
      <c r="V91" s="5"/>
    </row>
    <row r="92" spans="1:22">
      <c r="A92" s="74"/>
      <c r="B92" s="24"/>
      <c r="C92" s="199"/>
      <c r="D92" s="78"/>
      <c r="E92" s="73"/>
      <c r="F92" s="148"/>
      <c r="J92" s="15"/>
      <c r="L92" s="5"/>
      <c r="M92" s="201"/>
      <c r="N92" s="201"/>
      <c r="O92" s="5"/>
      <c r="P92" s="5"/>
      <c r="S92" s="5"/>
      <c r="T92" s="5"/>
      <c r="U92" s="5"/>
      <c r="V92" s="5"/>
    </row>
    <row r="93" spans="1:22">
      <c r="A93" s="74"/>
      <c r="B93" s="24"/>
      <c r="C93" s="199"/>
      <c r="D93" s="78"/>
      <c r="E93" s="73"/>
      <c r="F93" s="148"/>
      <c r="J93" s="15"/>
      <c r="L93" s="5"/>
      <c r="M93" s="201"/>
      <c r="N93" s="201"/>
      <c r="O93" s="5"/>
      <c r="P93" s="5"/>
      <c r="S93" s="5"/>
      <c r="T93" s="5"/>
      <c r="U93" s="5"/>
      <c r="V93" s="5"/>
    </row>
    <row r="94" spans="1:22">
      <c r="A94" s="79"/>
      <c r="B94" s="148"/>
      <c r="C94" s="80"/>
      <c r="D94" s="73"/>
      <c r="E94" s="73"/>
      <c r="F94" s="148"/>
      <c r="J94" s="15"/>
      <c r="L94" s="5"/>
      <c r="M94" s="201"/>
      <c r="N94" s="201"/>
      <c r="O94" s="5"/>
      <c r="P94" s="5"/>
    </row>
    <row r="95" spans="1:22">
      <c r="A95" s="79"/>
      <c r="B95" s="148"/>
      <c r="C95" s="80"/>
      <c r="D95" s="73"/>
      <c r="E95" s="73"/>
      <c r="F95" s="148"/>
      <c r="J95" s="15"/>
      <c r="L95" s="5"/>
      <c r="M95" s="201"/>
      <c r="N95" s="201"/>
      <c r="O95" s="5"/>
      <c r="P95" s="5"/>
    </row>
    <row r="96" spans="1:22">
      <c r="A96" s="79"/>
      <c r="B96" s="148"/>
      <c r="C96" s="80"/>
      <c r="D96" s="73"/>
      <c r="E96" s="73"/>
      <c r="F96" s="148"/>
    </row>
  </sheetData>
  <sortState ref="R28:V38">
    <sortCondition ref="R28"/>
  </sortState>
  <mergeCells count="136">
    <mergeCell ref="B1:O1"/>
    <mergeCell ref="A3:A4"/>
    <mergeCell ref="B3:B4"/>
    <mergeCell ref="C3:C4"/>
    <mergeCell ref="N3:N4"/>
    <mergeCell ref="O3:O4"/>
    <mergeCell ref="B21:B22"/>
    <mergeCell ref="C21:C22"/>
    <mergeCell ref="B23:B24"/>
    <mergeCell ref="C23:C24"/>
    <mergeCell ref="P3:P4"/>
    <mergeCell ref="Q3:Q4"/>
    <mergeCell ref="A5:A6"/>
    <mergeCell ref="B5:B6"/>
    <mergeCell ref="C5:C6"/>
    <mergeCell ref="N5:N6"/>
    <mergeCell ref="O5:O6"/>
    <mergeCell ref="P5:P6"/>
    <mergeCell ref="Q5:Q6"/>
    <mergeCell ref="Q7:Q8"/>
    <mergeCell ref="A9:A10"/>
    <mergeCell ref="B9:B10"/>
    <mergeCell ref="C9:C10"/>
    <mergeCell ref="N9:N10"/>
    <mergeCell ref="O9:O10"/>
    <mergeCell ref="P9:P10"/>
    <mergeCell ref="Q9:Q10"/>
    <mergeCell ref="A7:A8"/>
    <mergeCell ref="B7:B8"/>
    <mergeCell ref="C7:C8"/>
    <mergeCell ref="N7:N8"/>
    <mergeCell ref="O7:O8"/>
    <mergeCell ref="P7:P8"/>
    <mergeCell ref="Q11:Q12"/>
    <mergeCell ref="A13:A14"/>
    <mergeCell ref="B13:B14"/>
    <mergeCell ref="C13:C14"/>
    <mergeCell ref="N13:N14"/>
    <mergeCell ref="O13:O14"/>
    <mergeCell ref="P13:P14"/>
    <mergeCell ref="Q13:Q14"/>
    <mergeCell ref="A11:A12"/>
    <mergeCell ref="B11:B12"/>
    <mergeCell ref="C11:C12"/>
    <mergeCell ref="N11:N12"/>
    <mergeCell ref="O11:O12"/>
    <mergeCell ref="P11:P12"/>
    <mergeCell ref="G11:H11"/>
    <mergeCell ref="I11:J11"/>
    <mergeCell ref="Q15:Q16"/>
    <mergeCell ref="A17:A18"/>
    <mergeCell ref="B17:B18"/>
    <mergeCell ref="C17:C18"/>
    <mergeCell ref="N17:N18"/>
    <mergeCell ref="O17:O18"/>
    <mergeCell ref="P17:P18"/>
    <mergeCell ref="Q17:Q18"/>
    <mergeCell ref="A15:A16"/>
    <mergeCell ref="B15:B16"/>
    <mergeCell ref="C15:C16"/>
    <mergeCell ref="N15:N16"/>
    <mergeCell ref="O15:O16"/>
    <mergeCell ref="P15:P16"/>
    <mergeCell ref="P28:P29"/>
    <mergeCell ref="A30:A31"/>
    <mergeCell ref="B30:B31"/>
    <mergeCell ref="C30:C31"/>
    <mergeCell ref="N30:N31"/>
    <mergeCell ref="O30:O31"/>
    <mergeCell ref="P30:P31"/>
    <mergeCell ref="B26:O26"/>
    <mergeCell ref="A28:A29"/>
    <mergeCell ref="B28:B29"/>
    <mergeCell ref="C28:C29"/>
    <mergeCell ref="N28:N29"/>
    <mergeCell ref="O28:O29"/>
    <mergeCell ref="A34:A35"/>
    <mergeCell ref="B34:B35"/>
    <mergeCell ref="C34:C35"/>
    <mergeCell ref="N34:N35"/>
    <mergeCell ref="O34:O35"/>
    <mergeCell ref="P34:P35"/>
    <mergeCell ref="A32:A33"/>
    <mergeCell ref="B32:B33"/>
    <mergeCell ref="C32:C33"/>
    <mergeCell ref="N32:N33"/>
    <mergeCell ref="O32:O33"/>
    <mergeCell ref="P32:P33"/>
    <mergeCell ref="A38:A39"/>
    <mergeCell ref="B38:B39"/>
    <mergeCell ref="C38:C39"/>
    <mergeCell ref="N38:N39"/>
    <mergeCell ref="O38:O39"/>
    <mergeCell ref="P38:P39"/>
    <mergeCell ref="A36:A37"/>
    <mergeCell ref="B36:B37"/>
    <mergeCell ref="C36:C37"/>
    <mergeCell ref="N36:N37"/>
    <mergeCell ref="O36:O37"/>
    <mergeCell ref="P36:P37"/>
    <mergeCell ref="G36:H36"/>
    <mergeCell ref="I36:J36"/>
    <mergeCell ref="B52:B53"/>
    <mergeCell ref="N42:N43"/>
    <mergeCell ref="O42:O43"/>
    <mergeCell ref="P42:P43"/>
    <mergeCell ref="A40:A41"/>
    <mergeCell ref="B40:B41"/>
    <mergeCell ref="C40:C41"/>
    <mergeCell ref="N40:N41"/>
    <mergeCell ref="O40:O41"/>
    <mergeCell ref="P40:P41"/>
    <mergeCell ref="B44:B45"/>
    <mergeCell ref="B46:B47"/>
    <mergeCell ref="B48:B49"/>
    <mergeCell ref="B50:B51"/>
    <mergeCell ref="A42:A43"/>
    <mergeCell ref="B42:B43"/>
    <mergeCell ref="C42:C43"/>
    <mergeCell ref="C46:C47"/>
    <mergeCell ref="C48:C49"/>
    <mergeCell ref="G43:H43"/>
    <mergeCell ref="B76:B77"/>
    <mergeCell ref="B78:B79"/>
    <mergeCell ref="B80:B81"/>
    <mergeCell ref="B54:B55"/>
    <mergeCell ref="B56:B57"/>
    <mergeCell ref="B58:B59"/>
    <mergeCell ref="B60:B61"/>
    <mergeCell ref="B62:B63"/>
    <mergeCell ref="B64:B65"/>
    <mergeCell ref="B66:B67"/>
    <mergeCell ref="B68:B69"/>
    <mergeCell ref="B70:B71"/>
    <mergeCell ref="B72:B73"/>
    <mergeCell ref="B74:B75"/>
  </mergeCells>
  <phoneticPr fontId="3"/>
  <conditionalFormatting sqref="AM3:AN44 S3:AL25 R3:R44 S27:AL44">
    <cfRule type="cellIs" dxfId="627" priority="445" operator="between">
      <formula>1</formula>
      <formula>4</formula>
    </cfRule>
  </conditionalFormatting>
  <conditionalFormatting sqref="D4">
    <cfRule type="expression" dxfId="626" priority="398">
      <formula>COUNTBLANK(D4)=1</formula>
    </cfRule>
    <cfRule type="cellIs" dxfId="625" priority="401" operator="lessThan">
      <formula>D5</formula>
    </cfRule>
  </conditionalFormatting>
  <conditionalFormatting sqref="D5">
    <cfRule type="expression" dxfId="624" priority="397">
      <formula>COUNTBLANK(D5)=1</formula>
    </cfRule>
    <cfRule type="cellIs" dxfId="623" priority="400" operator="lessThan">
      <formula>D4</formula>
    </cfRule>
  </conditionalFormatting>
  <conditionalFormatting sqref="D8">
    <cfRule type="expression" dxfId="622" priority="394">
      <formula>COUNTBLANK(D8)=1</formula>
    </cfRule>
    <cfRule type="cellIs" dxfId="621" priority="396" operator="lessThan">
      <formula>D9</formula>
    </cfRule>
  </conditionalFormatting>
  <conditionalFormatting sqref="D9">
    <cfRule type="expression" dxfId="620" priority="393">
      <formula>COUNTBLANK(D9)=1</formula>
    </cfRule>
    <cfRule type="cellIs" dxfId="619" priority="395" operator="lessThan">
      <formula>D8</formula>
    </cfRule>
  </conditionalFormatting>
  <conditionalFormatting sqref="E8">
    <cfRule type="expression" dxfId="618" priority="392">
      <formula>COUNTBLANK(D8)=1</formula>
    </cfRule>
  </conditionalFormatting>
  <conditionalFormatting sqref="E5:E6">
    <cfRule type="cellIs" dxfId="617" priority="391" operator="lessThan">
      <formula>E8</formula>
    </cfRule>
  </conditionalFormatting>
  <conditionalFormatting sqref="E6">
    <cfRule type="expression" dxfId="616" priority="382">
      <formula>COUNTBLANK(E5)=1</formula>
    </cfRule>
    <cfRule type="cellIs" dxfId="615" priority="390" operator="lessThan">
      <formula>E8</formula>
    </cfRule>
  </conditionalFormatting>
  <conditionalFormatting sqref="E7:E8">
    <cfRule type="cellIs" dxfId="614" priority="389" operator="lessThan">
      <formula>E5</formula>
    </cfRule>
  </conditionalFormatting>
  <conditionalFormatting sqref="E5:E8">
    <cfRule type="expression" dxfId="613" priority="383">
      <formula>COUNTBLANK(E5)=1</formula>
    </cfRule>
  </conditionalFormatting>
  <conditionalFormatting sqref="E7">
    <cfRule type="expression" dxfId="612" priority="381">
      <formula>COUNTBLANK(E8)=1</formula>
    </cfRule>
  </conditionalFormatting>
  <conditionalFormatting sqref="D12">
    <cfRule type="expression" dxfId="611" priority="376">
      <formula>COUNTBLANK(D12)=1</formula>
    </cfRule>
    <cfRule type="cellIs" dxfId="610" priority="379" operator="lessThan">
      <formula>D13</formula>
    </cfRule>
  </conditionalFormatting>
  <conditionalFormatting sqref="D13">
    <cfRule type="expression" dxfId="609" priority="375">
      <formula>COUNTBLANK(D13)=1</formula>
    </cfRule>
    <cfRule type="cellIs" dxfId="608" priority="378" operator="lessThan">
      <formula>D12</formula>
    </cfRule>
  </conditionalFormatting>
  <conditionalFormatting sqref="D16">
    <cfRule type="expression" dxfId="607" priority="372">
      <formula>COUNTBLANK(D16)=1</formula>
    </cfRule>
    <cfRule type="cellIs" dxfId="606" priority="374" operator="lessThan">
      <formula>D17</formula>
    </cfRule>
  </conditionalFormatting>
  <conditionalFormatting sqref="D17">
    <cfRule type="expression" dxfId="605" priority="371">
      <formula>COUNTBLANK(D17)=1</formula>
    </cfRule>
    <cfRule type="cellIs" dxfId="604" priority="373" operator="lessThan">
      <formula>D16</formula>
    </cfRule>
  </conditionalFormatting>
  <conditionalFormatting sqref="E16">
    <cfRule type="expression" dxfId="603" priority="370">
      <formula>COUNTBLANK(D16)=1</formula>
    </cfRule>
  </conditionalFormatting>
  <conditionalFormatting sqref="E13:E14">
    <cfRule type="cellIs" dxfId="602" priority="369" operator="lessThan">
      <formula>E16</formula>
    </cfRule>
  </conditionalFormatting>
  <conditionalFormatting sqref="E14">
    <cfRule type="expression" dxfId="601" priority="365">
      <formula>COUNTBLANK(E13)=1</formula>
    </cfRule>
    <cfRule type="cellIs" dxfId="600" priority="368" operator="lessThan">
      <formula>E16</formula>
    </cfRule>
  </conditionalFormatting>
  <conditionalFormatting sqref="E15:E16">
    <cfRule type="cellIs" dxfId="599" priority="367" operator="lessThan">
      <formula>E13</formula>
    </cfRule>
  </conditionalFormatting>
  <conditionalFormatting sqref="E13:E16">
    <cfRule type="expression" dxfId="598" priority="366">
      <formula>COUNTBLANK(E13)=1</formula>
    </cfRule>
  </conditionalFormatting>
  <conditionalFormatting sqref="E15">
    <cfRule type="expression" dxfId="597" priority="364">
      <formula>COUNTBLANK(E16)=1</formula>
    </cfRule>
  </conditionalFormatting>
  <conditionalFormatting sqref="D22">
    <cfRule type="expression" dxfId="596" priority="293">
      <formula>COUNTBLANK(D22)=1</formula>
    </cfRule>
    <cfRule type="cellIs" dxfId="595" priority="295" operator="lessThan">
      <formula>D23</formula>
    </cfRule>
  </conditionalFormatting>
  <conditionalFormatting sqref="D23">
    <cfRule type="expression" dxfId="594" priority="292">
      <formula>COUNTBLANK(D23)=1</formula>
    </cfRule>
    <cfRule type="cellIs" dxfId="593" priority="294" operator="lessThan">
      <formula>D22</formula>
    </cfRule>
  </conditionalFormatting>
  <conditionalFormatting sqref="E22">
    <cfRule type="expression" dxfId="592" priority="287">
      <formula>COUNTBLANK(D22)=1</formula>
    </cfRule>
  </conditionalFormatting>
  <conditionalFormatting sqref="L7:L8">
    <cfRule type="cellIs" dxfId="591" priority="275" operator="lessThan">
      <formula>L5</formula>
    </cfRule>
  </conditionalFormatting>
  <conditionalFormatting sqref="L5:L6">
    <cfRule type="cellIs" dxfId="590" priority="276" operator="lessThan">
      <formula>L7</formula>
    </cfRule>
  </conditionalFormatting>
  <conditionalFormatting sqref="L8">
    <cfRule type="expression" dxfId="589" priority="277">
      <formula>COUNTBLANK(M8)=1</formula>
    </cfRule>
  </conditionalFormatting>
  <conditionalFormatting sqref="L5:L8">
    <cfRule type="expression" dxfId="588" priority="274">
      <formula>COUNTBLANK(L$5)=1</formula>
    </cfRule>
  </conditionalFormatting>
  <conditionalFormatting sqref="L15:L16">
    <cfRule type="cellIs" dxfId="587" priority="271" operator="lessThan">
      <formula>L13</formula>
    </cfRule>
  </conditionalFormatting>
  <conditionalFormatting sqref="L13:L14">
    <cfRule type="cellIs" dxfId="586" priority="272" operator="lessThan">
      <formula>L15</formula>
    </cfRule>
  </conditionalFormatting>
  <conditionalFormatting sqref="L16">
    <cfRule type="expression" dxfId="585" priority="273">
      <formula>COUNTBLANK(M16)=1</formula>
    </cfRule>
  </conditionalFormatting>
  <conditionalFormatting sqref="L13:L16">
    <cfRule type="expression" dxfId="584" priority="270">
      <formula>COUNTBLANK(L$13)=1</formula>
    </cfRule>
  </conditionalFormatting>
  <conditionalFormatting sqref="K6">
    <cfRule type="expression" dxfId="583" priority="260">
      <formula>COUNTBLANK(L5)=1</formula>
    </cfRule>
  </conditionalFormatting>
  <conditionalFormatting sqref="K7:K10">
    <cfRule type="cellIs" dxfId="582" priority="259" operator="lessThan">
      <formula>K11</formula>
    </cfRule>
  </conditionalFormatting>
  <conditionalFormatting sqref="K11:K14">
    <cfRule type="cellIs" dxfId="581" priority="257" operator="lessThan">
      <formula>K7</formula>
    </cfRule>
  </conditionalFormatting>
  <conditionalFormatting sqref="K7:K14">
    <cfRule type="expression" dxfId="580" priority="256">
      <formula>COUNTBLANK($K$7)=1</formula>
    </cfRule>
  </conditionalFormatting>
  <conditionalFormatting sqref="F7:F13">
    <cfRule type="expression" dxfId="579" priority="219">
      <formula>COUNTBLANK($F$7)=1</formula>
    </cfRule>
  </conditionalFormatting>
  <conditionalFormatting sqref="F7:F10">
    <cfRule type="cellIs" dxfId="578" priority="218" operator="lessThan">
      <formula>F11</formula>
    </cfRule>
  </conditionalFormatting>
  <conditionalFormatting sqref="F11:F13">
    <cfRule type="cellIs" dxfId="577" priority="217" operator="lessThan">
      <formula>$F$7</formula>
    </cfRule>
  </conditionalFormatting>
  <conditionalFormatting sqref="H10">
    <cfRule type="expression" dxfId="576" priority="216">
      <formula>COUNTBLANK(H10)=1</formula>
    </cfRule>
  </conditionalFormatting>
  <conditionalFormatting sqref="I10">
    <cfRule type="expression" dxfId="575" priority="215">
      <formula>COUNTBLANK($I$10)=1</formula>
    </cfRule>
  </conditionalFormatting>
  <conditionalFormatting sqref="G10">
    <cfRule type="expression" dxfId="574" priority="214">
      <formula>COUNTBLANK(H10)=1</formula>
    </cfRule>
  </conditionalFormatting>
  <conditionalFormatting sqref="J10">
    <cfRule type="expression" dxfId="573" priority="213">
      <formula>COUNTBLANK(I10)=1</formula>
    </cfRule>
  </conditionalFormatting>
  <conditionalFormatting sqref="G10:H10">
    <cfRule type="cellIs" dxfId="572" priority="212" operator="lessThan">
      <formula>I10</formula>
    </cfRule>
  </conditionalFormatting>
  <conditionalFormatting sqref="I10:J10">
    <cfRule type="cellIs" dxfId="571" priority="211" operator="lessThan">
      <formula>G10</formula>
    </cfRule>
  </conditionalFormatting>
  <conditionalFormatting sqref="I3:I9">
    <cfRule type="expression" dxfId="570" priority="210">
      <formula>COUNTBLANK($I$10)=1</formula>
    </cfRule>
  </conditionalFormatting>
  <conditionalFormatting sqref="D4 D9 D12 D17 D16:E16 D13:E13 D8:E8 D5:E5 F7 H10:I10 K7 K14 L13 L16 L8 L5">
    <cfRule type="expression" dxfId="569" priority="133">
      <formula>COUNTBLANK(D4)=1</formula>
    </cfRule>
  </conditionalFormatting>
  <conditionalFormatting sqref="D29">
    <cfRule type="expression" dxfId="568" priority="129">
      <formula>COUNTBLANK(D29)=1</formula>
    </cfRule>
    <cfRule type="cellIs" dxfId="567" priority="132" operator="lessThan">
      <formula>D30</formula>
    </cfRule>
  </conditionalFormatting>
  <conditionalFormatting sqref="D30">
    <cfRule type="expression" dxfId="566" priority="128">
      <formula>COUNTBLANK(D30)=1</formula>
    </cfRule>
    <cfRule type="cellIs" dxfId="565" priority="131" operator="lessThan">
      <formula>D29</formula>
    </cfRule>
  </conditionalFormatting>
  <conditionalFormatting sqref="E29">
    <cfRule type="expression" dxfId="564" priority="130">
      <formula>COUNTBLANK(D29)=1</formula>
    </cfRule>
  </conditionalFormatting>
  <conditionalFormatting sqref="D33">
    <cfRule type="expression" dxfId="563" priority="125">
      <formula>COUNTBLANK(D33)=1</formula>
    </cfRule>
    <cfRule type="cellIs" dxfId="562" priority="127" operator="lessThan">
      <formula>D34</formula>
    </cfRule>
  </conditionalFormatting>
  <conditionalFormatting sqref="D34">
    <cfRule type="expression" dxfId="561" priority="124">
      <formula>COUNTBLANK(D34)=1</formula>
    </cfRule>
    <cfRule type="cellIs" dxfId="560" priority="126" operator="lessThan">
      <formula>D33</formula>
    </cfRule>
  </conditionalFormatting>
  <conditionalFormatting sqref="E33">
    <cfRule type="expression" dxfId="559" priority="123">
      <formula>COUNTBLANK(D33)=1</formula>
    </cfRule>
  </conditionalFormatting>
  <conditionalFormatting sqref="E30:E31">
    <cfRule type="cellIs" dxfId="558" priority="122" operator="lessThan">
      <formula>E33</formula>
    </cfRule>
  </conditionalFormatting>
  <conditionalFormatting sqref="E31">
    <cfRule type="expression" dxfId="557" priority="118">
      <formula>COUNTBLANK(E30)=1</formula>
    </cfRule>
    <cfRule type="cellIs" dxfId="556" priority="121" operator="lessThan">
      <formula>E33</formula>
    </cfRule>
  </conditionalFormatting>
  <conditionalFormatting sqref="E32:E33">
    <cfRule type="cellIs" dxfId="555" priority="120" operator="lessThan">
      <formula>E30</formula>
    </cfRule>
  </conditionalFormatting>
  <conditionalFormatting sqref="E30:E33">
    <cfRule type="expression" dxfId="554" priority="119">
      <formula>COUNTBLANK(E30)=1</formula>
    </cfRule>
  </conditionalFormatting>
  <conditionalFormatting sqref="E32">
    <cfRule type="expression" dxfId="553" priority="117">
      <formula>COUNTBLANK(E33)=1</formula>
    </cfRule>
  </conditionalFormatting>
  <conditionalFormatting sqref="D37">
    <cfRule type="expression" dxfId="552" priority="112">
      <formula>COUNTBLANK(D37)=1</formula>
    </cfRule>
    <cfRule type="cellIs" dxfId="551" priority="115" operator="lessThan">
      <formula>D38</formula>
    </cfRule>
  </conditionalFormatting>
  <conditionalFormatting sqref="D38">
    <cfRule type="expression" dxfId="550" priority="111">
      <formula>COUNTBLANK(D38)=1</formula>
    </cfRule>
    <cfRule type="cellIs" dxfId="549" priority="114" operator="lessThan">
      <formula>D37</formula>
    </cfRule>
  </conditionalFormatting>
  <conditionalFormatting sqref="E37">
    <cfRule type="expression" dxfId="548" priority="113">
      <formula>COUNTBLANK(D37)=1</formula>
    </cfRule>
  </conditionalFormatting>
  <conditionalFormatting sqref="D41">
    <cfRule type="expression" dxfId="547" priority="108">
      <formula>COUNTBLANK(D41)=1</formula>
    </cfRule>
    <cfRule type="cellIs" dxfId="546" priority="110" operator="lessThan">
      <formula>D42</formula>
    </cfRule>
  </conditionalFormatting>
  <conditionalFormatting sqref="D42">
    <cfRule type="expression" dxfId="545" priority="107">
      <formula>COUNTBLANK(D42)=1</formula>
    </cfRule>
    <cfRule type="cellIs" dxfId="544" priority="109" operator="lessThan">
      <formula>D41</formula>
    </cfRule>
  </conditionalFormatting>
  <conditionalFormatting sqref="E41">
    <cfRule type="expression" dxfId="543" priority="106">
      <formula>COUNTBLANK(D41)=1</formula>
    </cfRule>
  </conditionalFormatting>
  <conditionalFormatting sqref="E38:E39">
    <cfRule type="cellIs" dxfId="542" priority="105" operator="lessThan">
      <formula>E41</formula>
    </cfRule>
  </conditionalFormatting>
  <conditionalFormatting sqref="E39">
    <cfRule type="expression" dxfId="541" priority="101">
      <formula>COUNTBLANK(E38)=1</formula>
    </cfRule>
    <cfRule type="cellIs" dxfId="540" priority="104" operator="lessThan">
      <formula>E41</formula>
    </cfRule>
  </conditionalFormatting>
  <conditionalFormatting sqref="E40:E41">
    <cfRule type="cellIs" dxfId="539" priority="103" operator="lessThan">
      <formula>E38</formula>
    </cfRule>
  </conditionalFormatting>
  <conditionalFormatting sqref="E38:E41">
    <cfRule type="expression" dxfId="538" priority="102">
      <formula>COUNTBLANK(E38)=1</formula>
    </cfRule>
  </conditionalFormatting>
  <conditionalFormatting sqref="E40">
    <cfRule type="expression" dxfId="537" priority="100">
      <formula>COUNTBLANK(E41)=1</formula>
    </cfRule>
  </conditionalFormatting>
  <conditionalFormatting sqref="M29">
    <cfRule type="expression" dxfId="536" priority="97">
      <formula>COUNTBLANK(M29)=1</formula>
    </cfRule>
    <cfRule type="cellIs" dxfId="535" priority="99" operator="lessThan">
      <formula>M30</formula>
    </cfRule>
  </conditionalFormatting>
  <conditionalFormatting sqref="M30">
    <cfRule type="expression" dxfId="534" priority="96">
      <formula>COUNTBLANK(M30)=1</formula>
    </cfRule>
    <cfRule type="cellIs" dxfId="533" priority="98" operator="lessThan">
      <formula>M29</formula>
    </cfRule>
  </conditionalFormatting>
  <conditionalFormatting sqref="L29">
    <cfRule type="expression" dxfId="532" priority="95">
      <formula>COUNTBLANK(M29)=1</formula>
    </cfRule>
  </conditionalFormatting>
  <conditionalFormatting sqref="M33">
    <cfRule type="expression" dxfId="531" priority="92">
      <formula>COUNTBLANK(M33)=1</formula>
    </cfRule>
    <cfRule type="cellIs" dxfId="530" priority="94" operator="lessThan">
      <formula>M34</formula>
    </cfRule>
  </conditionalFormatting>
  <conditionalFormatting sqref="M34">
    <cfRule type="expression" dxfId="529" priority="91">
      <formula>COUNTBLANK(M34)=1</formula>
    </cfRule>
    <cfRule type="cellIs" dxfId="528" priority="93" operator="lessThan">
      <formula>M33</formula>
    </cfRule>
  </conditionalFormatting>
  <conditionalFormatting sqref="L32:L33">
    <cfRule type="cellIs" dxfId="527" priority="88" operator="lessThan">
      <formula>L30</formula>
    </cfRule>
  </conditionalFormatting>
  <conditionalFormatting sqref="L30:L31">
    <cfRule type="cellIs" dxfId="526" priority="89" operator="lessThan">
      <formula>L32</formula>
    </cfRule>
  </conditionalFormatting>
  <conditionalFormatting sqref="L33">
    <cfRule type="expression" dxfId="525" priority="90">
      <formula>COUNTBLANK(M33)=1</formula>
    </cfRule>
  </conditionalFormatting>
  <conditionalFormatting sqref="L30:L33">
    <cfRule type="expression" dxfId="524" priority="87">
      <formula>COUNTBLANK($L$30)=1</formula>
    </cfRule>
  </conditionalFormatting>
  <conditionalFormatting sqref="L37">
    <cfRule type="expression" dxfId="523" priority="82">
      <formula>COUNTBLANK(M37)=1</formula>
    </cfRule>
  </conditionalFormatting>
  <conditionalFormatting sqref="M37">
    <cfRule type="expression" dxfId="522" priority="79">
      <formula>COUNTBLANK(M37)=1</formula>
    </cfRule>
    <cfRule type="cellIs" dxfId="521" priority="81" operator="lessThan">
      <formula>M38</formula>
    </cfRule>
  </conditionalFormatting>
  <conditionalFormatting sqref="M38">
    <cfRule type="expression" dxfId="520" priority="78">
      <formula>COUNTBLANK(M38)=1</formula>
    </cfRule>
    <cfRule type="cellIs" dxfId="519" priority="80" operator="lessThan">
      <formula>M37</formula>
    </cfRule>
  </conditionalFormatting>
  <conditionalFormatting sqref="M41">
    <cfRule type="expression" dxfId="518" priority="75">
      <formula>COUNTBLANK(M41)=1</formula>
    </cfRule>
    <cfRule type="cellIs" dxfId="517" priority="77" operator="lessThan">
      <formula>M42</formula>
    </cfRule>
  </conditionalFormatting>
  <conditionalFormatting sqref="M42">
    <cfRule type="expression" dxfId="516" priority="74">
      <formula>COUNTBLANK(M42)=1</formula>
    </cfRule>
    <cfRule type="cellIs" dxfId="515" priority="76" operator="lessThan">
      <formula>M41</formula>
    </cfRule>
  </conditionalFormatting>
  <conditionalFormatting sqref="K31">
    <cfRule type="expression" dxfId="514" priority="73">
      <formula>COUNTBLANK(L30)=1</formula>
    </cfRule>
  </conditionalFormatting>
  <conditionalFormatting sqref="K32:K35">
    <cfRule type="cellIs" dxfId="513" priority="72" operator="lessThan">
      <formula>K36</formula>
    </cfRule>
  </conditionalFormatting>
  <conditionalFormatting sqref="K40">
    <cfRule type="expression" dxfId="512" priority="71">
      <formula>COUNTBLANK($L$16)</formula>
    </cfRule>
  </conditionalFormatting>
  <conditionalFormatting sqref="K36:K39">
    <cfRule type="cellIs" dxfId="511" priority="70" operator="lessThan">
      <formula>K32</formula>
    </cfRule>
  </conditionalFormatting>
  <conditionalFormatting sqref="K32:K39">
    <cfRule type="expression" dxfId="510" priority="69">
      <formula>COUNTBLANK($K$32)=1</formula>
    </cfRule>
  </conditionalFormatting>
  <conditionalFormatting sqref="H35">
    <cfRule type="expression" dxfId="509" priority="65">
      <formula>COUNTBLANK(H35)=1</formula>
    </cfRule>
  </conditionalFormatting>
  <conditionalFormatting sqref="I35">
    <cfRule type="expression" dxfId="508" priority="64">
      <formula>COUNTBLANK($I$35)=1</formula>
    </cfRule>
  </conditionalFormatting>
  <conditionalFormatting sqref="G35">
    <cfRule type="expression" dxfId="507" priority="63">
      <formula>COUNTBLANK(H35)=1</formula>
    </cfRule>
  </conditionalFormatting>
  <conditionalFormatting sqref="J35">
    <cfRule type="expression" dxfId="506" priority="62">
      <formula>COUNTBLANK(I35)=1</formula>
    </cfRule>
  </conditionalFormatting>
  <conditionalFormatting sqref="G35:H35">
    <cfRule type="cellIs" dxfId="505" priority="61" operator="lessThan">
      <formula>I35</formula>
    </cfRule>
  </conditionalFormatting>
  <conditionalFormatting sqref="I35:J35">
    <cfRule type="cellIs" dxfId="504" priority="60" operator="lessThan">
      <formula>G35</formula>
    </cfRule>
  </conditionalFormatting>
  <conditionalFormatting sqref="I28:I34">
    <cfRule type="expression" dxfId="503" priority="59">
      <formula>COUNTBLANK($I$35)=1</formula>
    </cfRule>
  </conditionalFormatting>
  <conditionalFormatting sqref="D29 D34 D37 D42 D41:E41 D38:E38 D33:E33 D30:E30 H35:I35 K32 K39 L33 L30 M29:M30 M33:M34 M37:M38 M41:M42">
    <cfRule type="expression" dxfId="502" priority="68">
      <formula>COUNTBLANK(D29)=1</formula>
    </cfRule>
  </conditionalFormatting>
  <conditionalFormatting sqref="F14">
    <cfRule type="expression" dxfId="501" priority="56">
      <formula>COUNTBLANK($F$7)=1</formula>
    </cfRule>
  </conditionalFormatting>
  <conditionalFormatting sqref="F14">
    <cfRule type="cellIs" dxfId="500" priority="55" operator="lessThan">
      <formula>$F$7</formula>
    </cfRule>
  </conditionalFormatting>
  <conditionalFormatting sqref="F14">
    <cfRule type="expression" dxfId="499" priority="54">
      <formula>COUNTBLANK(E13)=1</formula>
    </cfRule>
  </conditionalFormatting>
  <conditionalFormatting sqref="F14">
    <cfRule type="expression" dxfId="498" priority="53">
      <formula>COUNTBLANK(F14)=1</formula>
    </cfRule>
  </conditionalFormatting>
  <conditionalFormatting sqref="M4">
    <cfRule type="expression" dxfId="497" priority="50">
      <formula>COUNTBLANK(M4)=1</formula>
    </cfRule>
    <cfRule type="cellIs" dxfId="496" priority="52" operator="lessThan">
      <formula>M5</formula>
    </cfRule>
  </conditionalFormatting>
  <conditionalFormatting sqref="M5">
    <cfRule type="expression" dxfId="495" priority="49">
      <formula>COUNTBLANK(M5)=1</formula>
    </cfRule>
    <cfRule type="cellIs" dxfId="494" priority="51" operator="lessThan">
      <formula>M4</formula>
    </cfRule>
  </conditionalFormatting>
  <conditionalFormatting sqref="M8">
    <cfRule type="expression" dxfId="493" priority="46">
      <formula>COUNTBLANK(M8)=1</formula>
    </cfRule>
    <cfRule type="cellIs" dxfId="492" priority="48" operator="lessThan">
      <formula>M9</formula>
    </cfRule>
  </conditionalFormatting>
  <conditionalFormatting sqref="M9">
    <cfRule type="expression" dxfId="491" priority="45">
      <formula>COUNTBLANK(M9)=1</formula>
    </cfRule>
    <cfRule type="cellIs" dxfId="490" priority="47" operator="lessThan">
      <formula>M8</formula>
    </cfRule>
  </conditionalFormatting>
  <conditionalFormatting sqref="M12">
    <cfRule type="expression" dxfId="489" priority="42">
      <formula>COUNTBLANK(M12)=1</formula>
    </cfRule>
    <cfRule type="cellIs" dxfId="488" priority="44" operator="lessThan">
      <formula>M13</formula>
    </cfRule>
  </conditionalFormatting>
  <conditionalFormatting sqref="M13">
    <cfRule type="expression" dxfId="487" priority="41">
      <formula>COUNTBLANK(M13)=1</formula>
    </cfRule>
    <cfRule type="cellIs" dxfId="486" priority="43" operator="lessThan">
      <formula>M12</formula>
    </cfRule>
  </conditionalFormatting>
  <conditionalFormatting sqref="M16">
    <cfRule type="expression" dxfId="485" priority="38">
      <formula>COUNTBLANK(M16)=1</formula>
    </cfRule>
    <cfRule type="cellIs" dxfId="484" priority="40" operator="lessThan">
      <formula>M17</formula>
    </cfRule>
  </conditionalFormatting>
  <conditionalFormatting sqref="M17">
    <cfRule type="expression" dxfId="483" priority="37">
      <formula>COUNTBLANK(M17)=1</formula>
    </cfRule>
    <cfRule type="cellIs" dxfId="482" priority="39" operator="lessThan">
      <formula>M16</formula>
    </cfRule>
  </conditionalFormatting>
  <conditionalFormatting sqref="M4:M5 M8:M9 M12:M13 M16:M17">
    <cfRule type="expression" dxfId="481" priority="36">
      <formula>COUNTBLANK(M4)=1</formula>
    </cfRule>
  </conditionalFormatting>
  <conditionalFormatting sqref="F32:F38">
    <cfRule type="expression" dxfId="480" priority="24">
      <formula>COUNTBLANK($F$32)=1</formula>
    </cfRule>
  </conditionalFormatting>
  <conditionalFormatting sqref="F32:F35">
    <cfRule type="cellIs" dxfId="479" priority="23" operator="lessThan">
      <formula>F36</formula>
    </cfRule>
  </conditionalFormatting>
  <conditionalFormatting sqref="F36:F38">
    <cfRule type="cellIs" dxfId="478" priority="22" operator="lessThan">
      <formula>F32</formula>
    </cfRule>
  </conditionalFormatting>
  <conditionalFormatting sqref="F32">
    <cfRule type="expression" dxfId="477" priority="21">
      <formula>COUNTBLANK(F32)=1</formula>
    </cfRule>
  </conditionalFormatting>
  <conditionalFormatting sqref="F39">
    <cfRule type="expression" dxfId="476" priority="20">
      <formula>COUNTBLANK($F$32)=1</formula>
    </cfRule>
  </conditionalFormatting>
  <conditionalFormatting sqref="F39">
    <cfRule type="cellIs" dxfId="475" priority="19" operator="lessThan">
      <formula>$F$32</formula>
    </cfRule>
  </conditionalFormatting>
  <conditionalFormatting sqref="F39">
    <cfRule type="expression" dxfId="474" priority="18">
      <formula>COUNTBLANK(E38)=1</formula>
    </cfRule>
  </conditionalFormatting>
  <conditionalFormatting sqref="F39">
    <cfRule type="expression" dxfId="473" priority="17">
      <formula>COUNTBLANK(F39)=1</formula>
    </cfRule>
  </conditionalFormatting>
  <conditionalFormatting sqref="L40:L41">
    <cfRule type="cellIs" dxfId="472" priority="14" operator="lessThan">
      <formula>L38</formula>
    </cfRule>
  </conditionalFormatting>
  <conditionalFormatting sqref="L38:L39">
    <cfRule type="cellIs" dxfId="471" priority="15" operator="lessThan">
      <formula>L40</formula>
    </cfRule>
  </conditionalFormatting>
  <conditionalFormatting sqref="L41">
    <cfRule type="expression" dxfId="470" priority="16">
      <formula>COUNTBLANK(M41)=1</formula>
    </cfRule>
  </conditionalFormatting>
  <conditionalFormatting sqref="L38:L41">
    <cfRule type="expression" dxfId="469" priority="13">
      <formula>COUNTBLANK($L$38)=1</formula>
    </cfRule>
  </conditionalFormatting>
  <conditionalFormatting sqref="L41 L38">
    <cfRule type="expression" dxfId="468" priority="12">
      <formula>COUNTBLANK(L38)=1</formula>
    </cfRule>
  </conditionalFormatting>
  <conditionalFormatting sqref="D47">
    <cfRule type="expression" dxfId="467" priority="9">
      <formula>COUNTBLANK(D47)=1</formula>
    </cfRule>
    <cfRule type="cellIs" dxfId="466" priority="11" operator="lessThan">
      <formula>D48</formula>
    </cfRule>
  </conditionalFormatting>
  <conditionalFormatting sqref="D48">
    <cfRule type="expression" dxfId="465" priority="8">
      <formula>COUNTBLANK(D48)=1</formula>
    </cfRule>
    <cfRule type="cellIs" dxfId="464" priority="10" operator="lessThan">
      <formula>D47</formula>
    </cfRule>
  </conditionalFormatting>
  <conditionalFormatting sqref="E47">
    <cfRule type="expression" dxfId="463" priority="7">
      <formula>COUNTBLANK(D47)=1</formula>
    </cfRule>
  </conditionalFormatting>
  <conditionalFormatting sqref="E12">
    <cfRule type="expression" dxfId="462" priority="5">
      <formula>COUNTBLANK(D12)=1</formula>
    </cfRule>
  </conditionalFormatting>
  <conditionalFormatting sqref="L12">
    <cfRule type="expression" dxfId="461" priority="4">
      <formula>COUNTBLANK(K12)=1</formula>
    </cfRule>
  </conditionalFormatting>
  <conditionalFormatting sqref="L4">
    <cfRule type="expression" dxfId="460" priority="3">
      <formula>COUNTBLANK(M3)=1</formula>
    </cfRule>
  </conditionalFormatting>
  <conditionalFormatting sqref="L42">
    <cfRule type="expression" dxfId="459" priority="2">
      <formula>COUNTBLANK($L$16)</formula>
    </cfRule>
  </conditionalFormatting>
  <conditionalFormatting sqref="F31">
    <cfRule type="expression" dxfId="458" priority="1">
      <formula>COUNTBLANK(E31)=1</formula>
    </cfRule>
  </conditionalFormatting>
  <dataValidations count="3">
    <dataValidation type="list" allowBlank="1" showInputMessage="1" showErrorMessage="1" sqref="D19:D20 K40 D45 M18:M23 L34 K31 L29 M6:M7 L17 K15 M3 K6 M10:M11 M39:M40 M35:M36 M43 M31:M32 M28 L37 L4 M14:M15 L42">
      <formula1>$D$74:$D$81</formula1>
    </dataValidation>
    <dataValidation type="list" allowBlank="1" showInputMessage="1" showErrorMessage="1" sqref="D3 D43 D31:D32 D10:D11 D39:D40 D18 D14:D15 D35:D36 E47:E48 D6:D7 F31 E22:E23 D21 D24 E29 E37 D28">
      <formula1>$D$74:$D$85</formula1>
    </dataValidation>
    <dataValidation allowBlank="1" showDropDown="1" showInputMessage="1" showErrorMessage="1" sqref="D4:D5 D8:D9 D12:D13 D16:D17 M16:M17 D22:D23 D29:D30 D33:D34 D37:D38 D41:D42 M29:M30 M33:M34 M37:M38 M41:M42 M4:M5 M8:M9 M12:M13 D47:D48 E4 E12 L9 L12 E17 F40 F15 E34 E9 E42 F6"/>
  </dataValidations>
  <pageMargins left="0.43307086614173229" right="0.27559055118110237" top="0.74803149606299213" bottom="0.74803149606299213" header="0.31496062992125984" footer="0.31496062992125984"/>
  <pageSetup paperSize="9" scale="9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4"/>
  <sheetViews>
    <sheetView zoomScaleNormal="100" workbookViewId="0">
      <selection activeCell="M99" sqref="M99"/>
    </sheetView>
  </sheetViews>
  <sheetFormatPr defaultColWidth="9" defaultRowHeight="17.25"/>
  <cols>
    <col min="1" max="1" width="3.625" style="316" customWidth="1"/>
    <col min="2" max="2" width="5.875" style="316" hidden="1" customWidth="1"/>
    <col min="3" max="3" width="6.625" style="308" customWidth="1"/>
    <col min="4" max="4" width="8.75" style="309" customWidth="1"/>
    <col min="5" max="5" width="4.375" style="86" customWidth="1"/>
    <col min="6" max="8" width="4.375" style="315" customWidth="1"/>
    <col min="9" max="9" width="4.625" style="314" customWidth="1"/>
    <col min="10" max="10" width="4.5" style="313" customWidth="1"/>
    <col min="11" max="12" width="4.375" style="312" customWidth="1"/>
    <col min="13" max="15" width="4.375" style="311" customWidth="1"/>
    <col min="16" max="16" width="4.375" style="310" customWidth="1"/>
    <col min="17" max="17" width="8.625" style="307" hidden="1" customWidth="1"/>
    <col min="18" max="18" width="6.625" style="308" customWidth="1"/>
    <col min="19" max="19" width="8.75" style="309" customWidth="1"/>
    <col min="20" max="20" width="4.5" style="307" bestFit="1" customWidth="1"/>
    <col min="21" max="21" width="9" style="73" customWidth="1"/>
    <col min="22" max="22" width="9" style="148" customWidth="1"/>
    <col min="23" max="23" width="9" style="308"/>
    <col min="24" max="26" width="9" style="307" customWidth="1"/>
    <col min="27" max="16384" width="9" style="307"/>
  </cols>
  <sheetData>
    <row r="1" spans="1:25" ht="17.100000000000001" customHeight="1">
      <c r="A1" s="359"/>
      <c r="B1" s="359"/>
      <c r="C1" s="335"/>
      <c r="D1" s="360"/>
      <c r="E1" s="701" t="s">
        <v>348</v>
      </c>
      <c r="F1" s="701"/>
      <c r="G1" s="701"/>
      <c r="H1" s="701"/>
      <c r="I1" s="701"/>
      <c r="J1" s="701"/>
      <c r="K1" s="701"/>
      <c r="L1" s="701"/>
      <c r="M1" s="701"/>
      <c r="N1" s="701"/>
      <c r="O1" s="701"/>
      <c r="P1" s="701"/>
      <c r="Q1" s="86"/>
      <c r="R1" s="335"/>
      <c r="S1" s="360"/>
      <c r="T1" s="86"/>
      <c r="X1" s="148"/>
    </row>
    <row r="2" spans="1:25" s="353" customFormat="1" ht="17.100000000000001" customHeight="1">
      <c r="A2" s="359"/>
      <c r="B2" s="359" t="s">
        <v>347</v>
      </c>
      <c r="C2" s="335" t="s">
        <v>0</v>
      </c>
      <c r="D2" s="358" t="s">
        <v>1</v>
      </c>
      <c r="E2" s="86"/>
      <c r="F2" s="315"/>
      <c r="G2" s="315"/>
      <c r="H2" s="315"/>
      <c r="I2" s="314"/>
      <c r="J2" s="313"/>
      <c r="K2" s="312"/>
      <c r="L2" s="312"/>
      <c r="M2" s="311"/>
      <c r="N2" s="311"/>
      <c r="O2" s="311"/>
      <c r="P2" s="313"/>
      <c r="Q2" s="86" t="s">
        <v>346</v>
      </c>
      <c r="R2" s="335" t="s">
        <v>0</v>
      </c>
      <c r="S2" s="358" t="s">
        <v>1</v>
      </c>
      <c r="T2" s="86"/>
      <c r="U2" s="356"/>
      <c r="V2" s="355"/>
      <c r="W2" s="354"/>
    </row>
    <row r="3" spans="1:25" s="353" customFormat="1" ht="15.75" customHeight="1" thickBot="1">
      <c r="A3" s="711">
        <v>1</v>
      </c>
      <c r="B3" s="702">
        <v>25</v>
      </c>
      <c r="C3" s="702" t="s">
        <v>345</v>
      </c>
      <c r="D3" s="703" t="s">
        <v>217</v>
      </c>
      <c r="E3" s="346"/>
      <c r="F3" s="346">
        <v>6</v>
      </c>
      <c r="G3" s="342"/>
      <c r="H3" s="342"/>
      <c r="I3" s="342"/>
      <c r="J3" s="342"/>
      <c r="K3" s="344"/>
      <c r="L3" s="344"/>
      <c r="M3" s="344"/>
      <c r="N3" s="344"/>
      <c r="O3" s="518">
        <v>4</v>
      </c>
      <c r="P3" s="503"/>
      <c r="Q3" s="712">
        <v>26</v>
      </c>
      <c r="R3" s="712" t="s">
        <v>344</v>
      </c>
      <c r="S3" s="721" t="s">
        <v>217</v>
      </c>
      <c r="T3" s="712">
        <v>24</v>
      </c>
      <c r="V3" s="64"/>
      <c r="W3" s="64"/>
    </row>
    <row r="4" spans="1:25" s="353" customFormat="1" ht="15.75" customHeight="1" thickBot="1">
      <c r="A4" s="711"/>
      <c r="B4" s="702"/>
      <c r="C4" s="702"/>
      <c r="D4" s="703"/>
      <c r="E4" s="486"/>
      <c r="F4" s="511" t="s">
        <v>343</v>
      </c>
      <c r="G4" s="519">
        <v>8</v>
      </c>
      <c r="H4" s="342"/>
      <c r="I4" s="342"/>
      <c r="J4" s="342"/>
      <c r="K4" s="344"/>
      <c r="L4" s="344"/>
      <c r="M4" s="344"/>
      <c r="N4" s="344">
        <v>5</v>
      </c>
      <c r="O4" s="468" t="s">
        <v>342</v>
      </c>
      <c r="P4" s="479"/>
      <c r="Q4" s="713"/>
      <c r="R4" s="713"/>
      <c r="S4" s="722"/>
      <c r="T4" s="713"/>
      <c r="V4" s="64"/>
      <c r="W4" s="357"/>
    </row>
    <row r="5" spans="1:25" s="353" customFormat="1" ht="15.75" customHeight="1">
      <c r="A5" s="711">
        <v>2</v>
      </c>
      <c r="B5" s="702">
        <v>22</v>
      </c>
      <c r="C5" s="702" t="s">
        <v>341</v>
      </c>
      <c r="D5" s="703" t="s">
        <v>340</v>
      </c>
      <c r="E5" s="343">
        <v>0</v>
      </c>
      <c r="F5" s="506"/>
      <c r="G5" s="495"/>
      <c r="H5" s="519"/>
      <c r="I5" s="342"/>
      <c r="J5" s="342"/>
      <c r="K5" s="344"/>
      <c r="L5" s="344"/>
      <c r="M5" s="499"/>
      <c r="N5" s="508"/>
      <c r="O5" s="478"/>
      <c r="P5" s="347">
        <v>0</v>
      </c>
      <c r="Q5" s="714">
        <v>36</v>
      </c>
      <c r="R5" s="712" t="s">
        <v>339</v>
      </c>
      <c r="S5" s="721" t="s">
        <v>267</v>
      </c>
      <c r="T5" s="702">
        <v>25</v>
      </c>
      <c r="V5" s="64"/>
      <c r="W5" s="64"/>
    </row>
    <row r="6" spans="1:25" s="353" customFormat="1" ht="15.75" customHeight="1" thickBot="1">
      <c r="A6" s="711"/>
      <c r="B6" s="702"/>
      <c r="C6" s="702"/>
      <c r="D6" s="703"/>
      <c r="E6" s="484" t="s">
        <v>338</v>
      </c>
      <c r="F6" s="350"/>
      <c r="G6" s="346"/>
      <c r="H6" s="519"/>
      <c r="I6" s="342"/>
      <c r="J6" s="342"/>
      <c r="K6" s="344"/>
      <c r="L6" s="344"/>
      <c r="M6" s="344"/>
      <c r="N6" s="509"/>
      <c r="O6" s="352"/>
      <c r="P6" s="710" t="s">
        <v>337</v>
      </c>
      <c r="Q6" s="715"/>
      <c r="R6" s="713"/>
      <c r="S6" s="722"/>
      <c r="T6" s="713"/>
      <c r="V6" s="64"/>
      <c r="W6" s="357"/>
    </row>
    <row r="7" spans="1:25" s="353" customFormat="1" ht="15.75" customHeight="1" thickBot="1">
      <c r="A7" s="711">
        <v>3</v>
      </c>
      <c r="B7" s="702">
        <v>29</v>
      </c>
      <c r="C7" s="702" t="s">
        <v>336</v>
      </c>
      <c r="D7" s="703" t="s">
        <v>253</v>
      </c>
      <c r="E7" s="487"/>
      <c r="F7" s="489">
        <v>0</v>
      </c>
      <c r="G7" s="346"/>
      <c r="H7" s="519"/>
      <c r="I7" s="342"/>
      <c r="J7" s="342"/>
      <c r="K7" s="344"/>
      <c r="L7" s="344"/>
      <c r="M7" s="344"/>
      <c r="N7" s="510"/>
      <c r="O7" s="463">
        <v>1</v>
      </c>
      <c r="P7" s="704"/>
      <c r="Q7" s="712">
        <v>32</v>
      </c>
      <c r="R7" s="712" t="s">
        <v>335</v>
      </c>
      <c r="S7" s="721" t="s">
        <v>281</v>
      </c>
      <c r="T7" s="712">
        <v>26</v>
      </c>
      <c r="U7" s="356"/>
      <c r="V7" s="355"/>
      <c r="W7" s="354"/>
    </row>
    <row r="8" spans="1:25" s="353" customFormat="1" ht="15.75" customHeight="1" thickBot="1">
      <c r="A8" s="711"/>
      <c r="B8" s="702"/>
      <c r="C8" s="702"/>
      <c r="D8" s="703"/>
      <c r="E8" s="486">
        <v>8</v>
      </c>
      <c r="F8" s="342"/>
      <c r="G8" s="717" t="s">
        <v>334</v>
      </c>
      <c r="H8" s="493">
        <v>1</v>
      </c>
      <c r="I8" s="342"/>
      <c r="J8" s="342"/>
      <c r="K8" s="344"/>
      <c r="L8" s="344"/>
      <c r="M8" s="344" t="s">
        <v>114</v>
      </c>
      <c r="N8" s="705" t="s">
        <v>333</v>
      </c>
      <c r="O8" s="344"/>
      <c r="P8" s="479">
        <v>6</v>
      </c>
      <c r="Q8" s="713"/>
      <c r="R8" s="713"/>
      <c r="S8" s="722"/>
      <c r="T8" s="713"/>
      <c r="U8" s="356"/>
      <c r="V8" s="355"/>
      <c r="W8" s="354"/>
    </row>
    <row r="9" spans="1:25" s="353" customFormat="1" ht="15.75" customHeight="1">
      <c r="A9" s="711">
        <v>4</v>
      </c>
      <c r="B9" s="702">
        <v>19</v>
      </c>
      <c r="C9" s="702" t="s">
        <v>332</v>
      </c>
      <c r="D9" s="703" t="s">
        <v>305</v>
      </c>
      <c r="E9" s="343"/>
      <c r="F9" s="343">
        <v>0</v>
      </c>
      <c r="G9" s="716"/>
      <c r="H9" s="495"/>
      <c r="I9" s="519"/>
      <c r="J9" s="342"/>
      <c r="K9" s="344"/>
      <c r="L9" s="344"/>
      <c r="M9" s="351"/>
      <c r="N9" s="705"/>
      <c r="O9" s="347">
        <v>1</v>
      </c>
      <c r="P9" s="347"/>
      <c r="Q9" s="714">
        <v>9</v>
      </c>
      <c r="R9" s="712" t="s">
        <v>331</v>
      </c>
      <c r="S9" s="721" t="s">
        <v>319</v>
      </c>
      <c r="T9" s="702">
        <v>27</v>
      </c>
      <c r="U9" s="356"/>
      <c r="V9" s="355"/>
      <c r="W9" s="354"/>
    </row>
    <row r="10" spans="1:25" s="353" customFormat="1" ht="15.75" customHeight="1" thickBot="1">
      <c r="A10" s="711"/>
      <c r="B10" s="702"/>
      <c r="C10" s="702"/>
      <c r="D10" s="703"/>
      <c r="E10" s="342"/>
      <c r="F10" s="516" t="s">
        <v>330</v>
      </c>
      <c r="G10" s="345"/>
      <c r="H10" s="346"/>
      <c r="I10" s="519"/>
      <c r="J10" s="342"/>
      <c r="K10" s="344"/>
      <c r="L10" s="344"/>
      <c r="M10" s="352"/>
      <c r="N10" s="352"/>
      <c r="O10" s="709" t="s">
        <v>329</v>
      </c>
      <c r="P10" s="344"/>
      <c r="Q10" s="715"/>
      <c r="R10" s="713"/>
      <c r="S10" s="722"/>
      <c r="T10" s="713"/>
      <c r="U10" s="355"/>
      <c r="V10" s="354"/>
      <c r="W10" s="64"/>
      <c r="X10" s="64"/>
      <c r="Y10" s="64"/>
    </row>
    <row r="11" spans="1:25" s="353" customFormat="1" ht="15.75" customHeight="1" thickBot="1">
      <c r="A11" s="711">
        <v>5</v>
      </c>
      <c r="B11" s="702">
        <v>37</v>
      </c>
      <c r="C11" s="702" t="s">
        <v>328</v>
      </c>
      <c r="D11" s="703" t="s">
        <v>265</v>
      </c>
      <c r="E11" s="346"/>
      <c r="F11" s="482"/>
      <c r="G11" s="488">
        <v>0</v>
      </c>
      <c r="H11" s="346"/>
      <c r="I11" s="519"/>
      <c r="J11" s="342"/>
      <c r="K11" s="344"/>
      <c r="L11" s="344"/>
      <c r="M11" s="352"/>
      <c r="N11" s="463">
        <v>1</v>
      </c>
      <c r="O11" s="707"/>
      <c r="P11" s="349"/>
      <c r="Q11" s="712">
        <v>16</v>
      </c>
      <c r="R11" s="712" t="s">
        <v>327</v>
      </c>
      <c r="S11" s="721" t="s">
        <v>272</v>
      </c>
      <c r="T11" s="712">
        <v>28</v>
      </c>
    </row>
    <row r="12" spans="1:25" s="353" customFormat="1" ht="15.75" customHeight="1" thickBot="1">
      <c r="A12" s="711"/>
      <c r="B12" s="702"/>
      <c r="C12" s="702"/>
      <c r="D12" s="703"/>
      <c r="E12" s="486"/>
      <c r="F12" s="520">
        <v>8</v>
      </c>
      <c r="G12" s="342"/>
      <c r="H12" s="717" t="s">
        <v>326</v>
      </c>
      <c r="I12" s="493">
        <v>3</v>
      </c>
      <c r="J12" s="342"/>
      <c r="K12" s="344"/>
      <c r="L12" s="344">
        <v>3</v>
      </c>
      <c r="M12" s="705" t="s">
        <v>325</v>
      </c>
      <c r="N12" s="344"/>
      <c r="O12" s="474">
        <v>9</v>
      </c>
      <c r="P12" s="479"/>
      <c r="Q12" s="713"/>
      <c r="R12" s="713"/>
      <c r="S12" s="722"/>
      <c r="T12" s="713"/>
    </row>
    <row r="13" spans="1:25" s="353" customFormat="1" ht="15.75" customHeight="1" thickBot="1">
      <c r="A13" s="711">
        <v>6</v>
      </c>
      <c r="B13" s="702">
        <v>6</v>
      </c>
      <c r="C13" s="702" t="s">
        <v>324</v>
      </c>
      <c r="D13" s="703" t="s">
        <v>314</v>
      </c>
      <c r="E13" s="343"/>
      <c r="F13" s="343">
        <v>1</v>
      </c>
      <c r="G13" s="342"/>
      <c r="H13" s="716"/>
      <c r="I13" s="491"/>
      <c r="J13" s="519"/>
      <c r="K13" s="499"/>
      <c r="L13" s="463"/>
      <c r="M13" s="704"/>
      <c r="N13" s="344"/>
      <c r="O13" s="349">
        <v>8</v>
      </c>
      <c r="P13" s="503"/>
      <c r="Q13" s="712">
        <v>23</v>
      </c>
      <c r="R13" s="712" t="s">
        <v>323</v>
      </c>
      <c r="S13" s="721" t="s">
        <v>217</v>
      </c>
      <c r="T13" s="702">
        <v>29</v>
      </c>
    </row>
    <row r="14" spans="1:25" s="353" customFormat="1" ht="15.75" customHeight="1" thickBot="1">
      <c r="A14" s="711"/>
      <c r="B14" s="702"/>
      <c r="C14" s="702"/>
      <c r="D14" s="703"/>
      <c r="E14" s="342"/>
      <c r="F14" s="516" t="s">
        <v>322</v>
      </c>
      <c r="G14" s="342">
        <v>1</v>
      </c>
      <c r="H14" s="350"/>
      <c r="I14" s="346"/>
      <c r="J14" s="519"/>
      <c r="K14" s="499"/>
      <c r="L14" s="499"/>
      <c r="M14" s="349"/>
      <c r="N14" s="499">
        <v>1</v>
      </c>
      <c r="O14" s="511" t="s">
        <v>321</v>
      </c>
      <c r="P14" s="344"/>
      <c r="Q14" s="713"/>
      <c r="R14" s="713"/>
      <c r="S14" s="722"/>
      <c r="T14" s="713"/>
    </row>
    <row r="15" spans="1:25" s="353" customFormat="1" ht="15.75" customHeight="1" thickBot="1">
      <c r="A15" s="711">
        <v>7</v>
      </c>
      <c r="B15" s="702">
        <v>8</v>
      </c>
      <c r="C15" s="702" t="s">
        <v>320</v>
      </c>
      <c r="D15" s="703" t="s">
        <v>319</v>
      </c>
      <c r="E15" s="346">
        <v>3</v>
      </c>
      <c r="F15" s="482"/>
      <c r="G15" s="498"/>
      <c r="H15" s="350"/>
      <c r="I15" s="346"/>
      <c r="J15" s="519"/>
      <c r="K15" s="499"/>
      <c r="L15" s="499"/>
      <c r="M15" s="499"/>
      <c r="N15" s="502"/>
      <c r="O15" s="478"/>
      <c r="P15" s="349">
        <v>8</v>
      </c>
      <c r="Q15" s="714">
        <v>15</v>
      </c>
      <c r="R15" s="712" t="s">
        <v>318</v>
      </c>
      <c r="S15" s="721" t="s">
        <v>261</v>
      </c>
      <c r="T15" s="712">
        <v>30</v>
      </c>
      <c r="U15" s="356"/>
      <c r="V15" s="355"/>
      <c r="W15" s="354"/>
    </row>
    <row r="16" spans="1:25" s="353" customFormat="1" ht="15.75" customHeight="1" thickBot="1">
      <c r="A16" s="711"/>
      <c r="B16" s="702"/>
      <c r="C16" s="702"/>
      <c r="D16" s="703"/>
      <c r="E16" s="490" t="s">
        <v>317</v>
      </c>
      <c r="F16" s="493"/>
      <c r="G16" s="517"/>
      <c r="H16" s="517"/>
      <c r="I16" s="519"/>
      <c r="J16" s="519"/>
      <c r="K16" s="499"/>
      <c r="L16" s="499"/>
      <c r="M16" s="499"/>
      <c r="N16" s="499"/>
      <c r="O16" s="464"/>
      <c r="P16" s="468" t="s">
        <v>316</v>
      </c>
      <c r="Q16" s="715"/>
      <c r="R16" s="713"/>
      <c r="S16" s="722"/>
      <c r="T16" s="713"/>
      <c r="U16" s="356"/>
      <c r="V16" s="355"/>
      <c r="W16" s="354"/>
    </row>
    <row r="17" spans="1:23" s="353" customFormat="1" ht="15.75" customHeight="1">
      <c r="A17" s="711">
        <v>8</v>
      </c>
      <c r="B17" s="702">
        <v>13</v>
      </c>
      <c r="C17" s="702" t="s">
        <v>306</v>
      </c>
      <c r="D17" s="703" t="s">
        <v>214</v>
      </c>
      <c r="E17" s="485"/>
      <c r="F17" s="491">
        <v>1</v>
      </c>
      <c r="G17" s="350"/>
      <c r="H17" s="350"/>
      <c r="I17" s="346"/>
      <c r="J17" s="519"/>
      <c r="K17" s="499"/>
      <c r="L17" s="499"/>
      <c r="M17" s="499"/>
      <c r="N17" s="349"/>
      <c r="O17" s="477">
        <v>0</v>
      </c>
      <c r="P17" s="475"/>
      <c r="Q17" s="712">
        <v>7</v>
      </c>
      <c r="R17" s="712" t="s">
        <v>315</v>
      </c>
      <c r="S17" s="721" t="s">
        <v>314</v>
      </c>
      <c r="T17" s="702">
        <v>31</v>
      </c>
      <c r="U17" s="356"/>
      <c r="V17" s="355"/>
      <c r="W17" s="354"/>
    </row>
    <row r="18" spans="1:23" s="353" customFormat="1" ht="15.75" customHeight="1" thickBot="1">
      <c r="A18" s="711"/>
      <c r="B18" s="702"/>
      <c r="C18" s="702"/>
      <c r="D18" s="703"/>
      <c r="E18" s="342">
        <v>0</v>
      </c>
      <c r="F18" s="342"/>
      <c r="G18" s="716" t="s">
        <v>313</v>
      </c>
      <c r="H18" s="345"/>
      <c r="I18" s="346"/>
      <c r="J18" s="519"/>
      <c r="K18" s="499"/>
      <c r="L18" s="499"/>
      <c r="M18" s="476"/>
      <c r="N18" s="704" t="s">
        <v>312</v>
      </c>
      <c r="O18" s="344"/>
      <c r="P18" s="344">
        <v>0</v>
      </c>
      <c r="Q18" s="713"/>
      <c r="R18" s="713"/>
      <c r="S18" s="722"/>
      <c r="T18" s="713"/>
      <c r="U18" s="356"/>
      <c r="V18" s="355"/>
      <c r="W18" s="354"/>
    </row>
    <row r="19" spans="1:23" s="353" customFormat="1" ht="15.75" customHeight="1" thickBot="1">
      <c r="A19" s="711">
        <v>9</v>
      </c>
      <c r="B19" s="702">
        <v>42</v>
      </c>
      <c r="C19" s="702" t="s">
        <v>311</v>
      </c>
      <c r="D19" s="703" t="s">
        <v>279</v>
      </c>
      <c r="E19" s="346">
        <v>5</v>
      </c>
      <c r="F19" s="342"/>
      <c r="G19" s="716"/>
      <c r="H19" s="342">
        <v>0</v>
      </c>
      <c r="I19" s="346"/>
      <c r="J19" s="519"/>
      <c r="K19" s="499"/>
      <c r="L19" s="349"/>
      <c r="M19" s="502"/>
      <c r="N19" s="705"/>
      <c r="O19" s="344"/>
      <c r="P19" s="349">
        <v>8</v>
      </c>
      <c r="Q19" s="712">
        <v>1</v>
      </c>
      <c r="R19" s="712" t="s">
        <v>310</v>
      </c>
      <c r="S19" s="721" t="s">
        <v>245</v>
      </c>
      <c r="T19" s="712">
        <v>32</v>
      </c>
      <c r="U19" s="356"/>
      <c r="V19" s="355"/>
      <c r="W19" s="354"/>
    </row>
    <row r="20" spans="1:23" s="353" customFormat="1" ht="15.75" customHeight="1" thickBot="1">
      <c r="A20" s="711"/>
      <c r="B20" s="702"/>
      <c r="C20" s="702"/>
      <c r="D20" s="703"/>
      <c r="E20" s="490" t="s">
        <v>309</v>
      </c>
      <c r="F20" s="493">
        <v>0</v>
      </c>
      <c r="G20" s="521"/>
      <c r="H20" s="342"/>
      <c r="I20" s="346"/>
      <c r="J20" s="519"/>
      <c r="K20" s="499"/>
      <c r="L20" s="349"/>
      <c r="M20" s="344"/>
      <c r="N20" s="352"/>
      <c r="O20" s="476">
        <v>2</v>
      </c>
      <c r="P20" s="468" t="s">
        <v>308</v>
      </c>
      <c r="Q20" s="713"/>
      <c r="R20" s="713"/>
      <c r="S20" s="722"/>
      <c r="T20" s="713"/>
      <c r="U20" s="356"/>
      <c r="V20" s="355"/>
      <c r="W20" s="354"/>
    </row>
    <row r="21" spans="1:23" s="353" customFormat="1" ht="15.75" customHeight="1">
      <c r="A21" s="711">
        <v>10</v>
      </c>
      <c r="B21" s="712">
        <v>34</v>
      </c>
      <c r="C21" s="702" t="s">
        <v>307</v>
      </c>
      <c r="D21" s="703" t="s">
        <v>275</v>
      </c>
      <c r="E21" s="485"/>
      <c r="F21" s="348"/>
      <c r="G21" s="346"/>
      <c r="H21" s="519"/>
      <c r="I21" s="346"/>
      <c r="J21" s="519"/>
      <c r="K21" s="499"/>
      <c r="L21" s="349"/>
      <c r="M21" s="344"/>
      <c r="N21" s="465"/>
      <c r="O21" s="472"/>
      <c r="P21" s="473"/>
      <c r="Q21" s="714">
        <v>18</v>
      </c>
      <c r="R21" s="712" t="s">
        <v>306</v>
      </c>
      <c r="S21" s="721" t="s">
        <v>305</v>
      </c>
      <c r="T21" s="702">
        <v>33</v>
      </c>
      <c r="U21" s="356"/>
      <c r="V21" s="355"/>
      <c r="W21" s="354"/>
    </row>
    <row r="22" spans="1:23" s="353" customFormat="1" ht="15.75" customHeight="1" thickBot="1">
      <c r="A22" s="711"/>
      <c r="B22" s="713"/>
      <c r="C22" s="702"/>
      <c r="D22" s="703"/>
      <c r="E22" s="346">
        <v>0</v>
      </c>
      <c r="F22" s="716" t="s">
        <v>304</v>
      </c>
      <c r="G22" s="491"/>
      <c r="H22" s="519"/>
      <c r="I22" s="346"/>
      <c r="J22" s="519"/>
      <c r="K22" s="499"/>
      <c r="L22" s="349"/>
      <c r="M22" s="344"/>
      <c r="N22" s="352"/>
      <c r="O22" s="706" t="s">
        <v>303</v>
      </c>
      <c r="P22" s="349">
        <v>0</v>
      </c>
      <c r="Q22" s="715"/>
      <c r="R22" s="713"/>
      <c r="S22" s="722"/>
      <c r="T22" s="713"/>
      <c r="U22" s="356"/>
      <c r="V22" s="355"/>
      <c r="W22" s="354"/>
    </row>
    <row r="23" spans="1:23" s="353" customFormat="1" ht="15.75" customHeight="1" thickBot="1">
      <c r="A23" s="711">
        <v>11</v>
      </c>
      <c r="B23" s="702">
        <v>5</v>
      </c>
      <c r="C23" s="702" t="s">
        <v>302</v>
      </c>
      <c r="D23" s="703" t="s">
        <v>245</v>
      </c>
      <c r="E23" s="346"/>
      <c r="F23" s="717"/>
      <c r="G23" s="489">
        <v>6</v>
      </c>
      <c r="H23" s="342"/>
      <c r="I23" s="346"/>
      <c r="J23" s="519"/>
      <c r="K23" s="515"/>
      <c r="L23" s="349"/>
      <c r="M23" s="344"/>
      <c r="N23" s="463">
        <v>0</v>
      </c>
      <c r="O23" s="707"/>
      <c r="P23" s="349"/>
      <c r="Q23" s="712">
        <v>30</v>
      </c>
      <c r="R23" s="712" t="s">
        <v>260</v>
      </c>
      <c r="S23" s="721" t="s">
        <v>253</v>
      </c>
      <c r="T23" s="712">
        <v>34</v>
      </c>
      <c r="U23" s="356"/>
      <c r="V23" s="355"/>
      <c r="W23" s="354"/>
    </row>
    <row r="24" spans="1:23" s="353" customFormat="1" ht="15.75" customHeight="1" thickBot="1">
      <c r="A24" s="711"/>
      <c r="B24" s="702"/>
      <c r="C24" s="702"/>
      <c r="D24" s="703"/>
      <c r="E24" s="486"/>
      <c r="F24" s="520">
        <v>3</v>
      </c>
      <c r="G24" s="650"/>
      <c r="H24" s="649"/>
      <c r="I24" s="717" t="s">
        <v>301</v>
      </c>
      <c r="J24" s="658">
        <v>1</v>
      </c>
      <c r="K24" s="464">
        <v>1</v>
      </c>
      <c r="L24" s="704" t="s">
        <v>300</v>
      </c>
      <c r="M24" s="344"/>
      <c r="N24" s="344"/>
      <c r="O24" s="474">
        <v>3</v>
      </c>
      <c r="P24" s="479"/>
      <c r="Q24" s="713"/>
      <c r="R24" s="713"/>
      <c r="S24" s="722"/>
      <c r="T24" s="713"/>
      <c r="U24" s="356"/>
      <c r="V24" s="355"/>
      <c r="W24" s="354"/>
    </row>
    <row r="25" spans="1:23" s="353" customFormat="1" ht="15.75" customHeight="1" thickBot="1">
      <c r="A25" s="711">
        <v>12</v>
      </c>
      <c r="B25" s="702">
        <v>39</v>
      </c>
      <c r="C25" s="702" t="s">
        <v>299</v>
      </c>
      <c r="D25" s="703" t="s">
        <v>265</v>
      </c>
      <c r="E25" s="343"/>
      <c r="F25" s="343">
        <v>1</v>
      </c>
      <c r="G25" s="650"/>
      <c r="H25" s="649"/>
      <c r="I25" s="716"/>
      <c r="J25" s="719" t="s">
        <v>298</v>
      </c>
      <c r="K25" s="720"/>
      <c r="L25" s="705"/>
      <c r="M25" s="344"/>
      <c r="N25" s="344"/>
      <c r="O25" s="349">
        <v>8</v>
      </c>
      <c r="P25" s="349"/>
      <c r="Q25" s="712">
        <v>4</v>
      </c>
      <c r="R25" s="712" t="s">
        <v>297</v>
      </c>
      <c r="S25" s="721" t="s">
        <v>245</v>
      </c>
      <c r="T25" s="702">
        <v>35</v>
      </c>
      <c r="U25" s="356"/>
      <c r="V25" s="355"/>
      <c r="W25" s="354"/>
    </row>
    <row r="26" spans="1:23" s="353" customFormat="1" ht="15.75" customHeight="1" thickBot="1">
      <c r="A26" s="711"/>
      <c r="B26" s="702"/>
      <c r="C26" s="702"/>
      <c r="D26" s="703"/>
      <c r="E26" s="342"/>
      <c r="F26" s="718" t="s">
        <v>296</v>
      </c>
      <c r="G26" s="650">
        <v>2</v>
      </c>
      <c r="H26" s="649"/>
      <c r="I26" s="350"/>
      <c r="J26" s="342"/>
      <c r="K26" s="344"/>
      <c r="L26" s="352"/>
      <c r="M26" s="344"/>
      <c r="N26" s="499">
        <v>1</v>
      </c>
      <c r="O26" s="708"/>
      <c r="P26" s="479"/>
      <c r="Q26" s="713"/>
      <c r="R26" s="713"/>
      <c r="S26" s="722"/>
      <c r="T26" s="713"/>
      <c r="U26" s="356"/>
      <c r="V26" s="355"/>
      <c r="W26" s="354"/>
    </row>
    <row r="27" spans="1:23" s="353" customFormat="1" ht="15.75" customHeight="1" thickBot="1">
      <c r="A27" s="711">
        <v>13</v>
      </c>
      <c r="B27" s="702">
        <v>2</v>
      </c>
      <c r="C27" s="702" t="s">
        <v>295</v>
      </c>
      <c r="D27" s="703" t="s">
        <v>245</v>
      </c>
      <c r="E27" s="346">
        <v>1</v>
      </c>
      <c r="F27" s="717"/>
      <c r="G27" s="489"/>
      <c r="H27" s="519"/>
      <c r="I27" s="350"/>
      <c r="J27" s="342"/>
      <c r="K27" s="344"/>
      <c r="L27" s="352"/>
      <c r="M27" s="344"/>
      <c r="N27" s="500"/>
      <c r="O27" s="705"/>
      <c r="P27" s="349">
        <v>0</v>
      </c>
      <c r="Q27" s="714">
        <v>12</v>
      </c>
      <c r="R27" s="712" t="s">
        <v>294</v>
      </c>
      <c r="S27" s="721" t="s">
        <v>214</v>
      </c>
      <c r="T27" s="712">
        <v>36</v>
      </c>
      <c r="U27" s="356"/>
      <c r="V27" s="355"/>
      <c r="W27" s="354"/>
    </row>
    <row r="28" spans="1:23" s="353" customFormat="1" ht="15.75" customHeight="1" thickBot="1">
      <c r="A28" s="711"/>
      <c r="B28" s="702"/>
      <c r="C28" s="702"/>
      <c r="D28" s="703"/>
      <c r="E28" s="490" t="s">
        <v>293</v>
      </c>
      <c r="F28" s="519" t="s">
        <v>564</v>
      </c>
      <c r="G28" s="519"/>
      <c r="H28" s="519"/>
      <c r="I28" s="350"/>
      <c r="J28" s="342"/>
      <c r="K28" s="344"/>
      <c r="L28" s="352"/>
      <c r="M28" s="344"/>
      <c r="N28" s="352"/>
      <c r="O28" s="352"/>
      <c r="P28" s="469" t="s">
        <v>292</v>
      </c>
      <c r="Q28" s="715"/>
      <c r="R28" s="713"/>
      <c r="S28" s="722"/>
      <c r="T28" s="713"/>
      <c r="U28" s="356"/>
      <c r="V28" s="355"/>
      <c r="W28" s="354"/>
    </row>
    <row r="29" spans="1:23" s="353" customFormat="1" ht="15.75" customHeight="1" thickBot="1">
      <c r="A29" s="711">
        <v>14</v>
      </c>
      <c r="B29" s="702">
        <v>20</v>
      </c>
      <c r="C29" s="702" t="s">
        <v>291</v>
      </c>
      <c r="D29" s="703" t="s">
        <v>285</v>
      </c>
      <c r="E29" s="485"/>
      <c r="F29" s="495">
        <v>1</v>
      </c>
      <c r="G29" s="346"/>
      <c r="H29" s="519"/>
      <c r="I29" s="350"/>
      <c r="J29" s="342"/>
      <c r="K29" s="344"/>
      <c r="L29" s="352"/>
      <c r="M29" s="344"/>
      <c r="N29" s="352"/>
      <c r="O29" s="463">
        <v>0</v>
      </c>
      <c r="P29" s="480"/>
      <c r="Q29" s="712">
        <v>11</v>
      </c>
      <c r="R29" s="712" t="s">
        <v>290</v>
      </c>
      <c r="S29" s="721" t="s">
        <v>255</v>
      </c>
      <c r="T29" s="702">
        <v>37</v>
      </c>
      <c r="U29" s="356"/>
      <c r="V29" s="355"/>
      <c r="W29" s="354"/>
    </row>
    <row r="30" spans="1:23" s="353" customFormat="1" ht="15.75" customHeight="1" thickBot="1">
      <c r="A30" s="711"/>
      <c r="B30" s="702"/>
      <c r="C30" s="702"/>
      <c r="D30" s="703"/>
      <c r="E30" s="342">
        <v>0</v>
      </c>
      <c r="F30" s="342"/>
      <c r="G30" s="717" t="s">
        <v>289</v>
      </c>
      <c r="H30" s="519">
        <v>4</v>
      </c>
      <c r="I30" s="350"/>
      <c r="J30" s="342"/>
      <c r="K30" s="344"/>
      <c r="L30" s="352"/>
      <c r="M30" s="344">
        <v>0</v>
      </c>
      <c r="N30" s="478" t="s">
        <v>288</v>
      </c>
      <c r="O30" s="349"/>
      <c r="P30" s="479">
        <v>1</v>
      </c>
      <c r="Q30" s="713"/>
      <c r="R30" s="713"/>
      <c r="S30" s="722"/>
      <c r="T30" s="713"/>
      <c r="U30" s="356"/>
      <c r="V30" s="355"/>
      <c r="W30" s="354"/>
    </row>
    <row r="31" spans="1:23" ht="15.75" customHeight="1" thickBot="1">
      <c r="A31" s="711">
        <v>15</v>
      </c>
      <c r="B31" s="702">
        <v>24</v>
      </c>
      <c r="C31" s="702" t="s">
        <v>287</v>
      </c>
      <c r="D31" s="703" t="s">
        <v>217</v>
      </c>
      <c r="E31" s="346">
        <v>5</v>
      </c>
      <c r="F31" s="342"/>
      <c r="G31" s="716"/>
      <c r="H31" s="495"/>
      <c r="I31" s="494"/>
      <c r="J31" s="342"/>
      <c r="K31" s="344"/>
      <c r="L31" s="352"/>
      <c r="M31" s="466"/>
      <c r="N31" s="501"/>
      <c r="O31" s="344"/>
      <c r="P31" s="347">
        <v>0</v>
      </c>
      <c r="Q31" s="712">
        <v>21</v>
      </c>
      <c r="R31" s="712" t="s">
        <v>286</v>
      </c>
      <c r="S31" s="721" t="s">
        <v>285</v>
      </c>
      <c r="T31" s="712">
        <v>38</v>
      </c>
    </row>
    <row r="32" spans="1:23" ht="15.75" customHeight="1" thickBot="1">
      <c r="A32" s="711"/>
      <c r="B32" s="702"/>
      <c r="C32" s="702"/>
      <c r="D32" s="703"/>
      <c r="E32" s="490" t="s">
        <v>284</v>
      </c>
      <c r="F32" s="493">
        <v>8</v>
      </c>
      <c r="G32" s="350"/>
      <c r="H32" s="346"/>
      <c r="I32" s="494"/>
      <c r="J32" s="342"/>
      <c r="K32" s="344"/>
      <c r="L32" s="352"/>
      <c r="M32" s="352"/>
      <c r="N32" s="510"/>
      <c r="O32" s="344">
        <v>8</v>
      </c>
      <c r="P32" s="471" t="s">
        <v>283</v>
      </c>
      <c r="Q32" s="713"/>
      <c r="R32" s="713"/>
      <c r="S32" s="722"/>
      <c r="T32" s="713"/>
    </row>
    <row r="33" spans="1:22" ht="15.75" customHeight="1" thickBot="1">
      <c r="A33" s="711">
        <v>16</v>
      </c>
      <c r="B33" s="702">
        <v>31</v>
      </c>
      <c r="C33" s="702" t="s">
        <v>282</v>
      </c>
      <c r="D33" s="703" t="s">
        <v>281</v>
      </c>
      <c r="E33" s="485"/>
      <c r="F33" s="495"/>
      <c r="G33" s="494"/>
      <c r="H33" s="346"/>
      <c r="I33" s="494"/>
      <c r="J33" s="342"/>
      <c r="K33" s="344"/>
      <c r="L33" s="352"/>
      <c r="M33" s="352"/>
      <c r="N33" s="515"/>
      <c r="O33" s="467"/>
      <c r="P33" s="481"/>
      <c r="Q33" s="714">
        <v>43</v>
      </c>
      <c r="R33" s="712" t="s">
        <v>280</v>
      </c>
      <c r="S33" s="721" t="s">
        <v>279</v>
      </c>
      <c r="T33" s="702">
        <v>39</v>
      </c>
    </row>
    <row r="34" spans="1:22" ht="15.75" customHeight="1" thickBot="1">
      <c r="A34" s="711"/>
      <c r="B34" s="702"/>
      <c r="C34" s="702"/>
      <c r="D34" s="703"/>
      <c r="E34" s="346">
        <v>3</v>
      </c>
      <c r="F34" s="717" t="s">
        <v>278</v>
      </c>
      <c r="G34" s="492"/>
      <c r="H34" s="346"/>
      <c r="I34" s="494"/>
      <c r="J34" s="342"/>
      <c r="K34" s="344"/>
      <c r="L34" s="352"/>
      <c r="M34" s="352"/>
      <c r="N34" s="464"/>
      <c r="O34" s="501" t="s">
        <v>277</v>
      </c>
      <c r="P34" s="474">
        <v>8</v>
      </c>
      <c r="Q34" s="715"/>
      <c r="R34" s="713"/>
      <c r="S34" s="722"/>
      <c r="T34" s="713"/>
    </row>
    <row r="35" spans="1:22" ht="15.75" customHeight="1">
      <c r="A35" s="711">
        <v>17</v>
      </c>
      <c r="B35" s="702">
        <v>44</v>
      </c>
      <c r="C35" s="702" t="s">
        <v>250</v>
      </c>
      <c r="D35" s="703" t="s">
        <v>259</v>
      </c>
      <c r="E35" s="343"/>
      <c r="F35" s="723"/>
      <c r="G35" s="342">
        <v>2</v>
      </c>
      <c r="H35" s="346"/>
      <c r="I35" s="494"/>
      <c r="J35" s="342"/>
      <c r="K35" s="344"/>
      <c r="L35" s="352"/>
      <c r="M35" s="352"/>
      <c r="N35" s="502">
        <v>2</v>
      </c>
      <c r="O35" s="470"/>
      <c r="P35" s="349"/>
      <c r="Q35" s="714">
        <v>33</v>
      </c>
      <c r="R35" s="712" t="s">
        <v>276</v>
      </c>
      <c r="S35" s="721" t="s">
        <v>275</v>
      </c>
      <c r="T35" s="712">
        <v>40</v>
      </c>
    </row>
    <row r="36" spans="1:22" ht="15.75" customHeight="1" thickBot="1">
      <c r="A36" s="711"/>
      <c r="B36" s="702"/>
      <c r="C36" s="702"/>
      <c r="D36" s="703"/>
      <c r="E36" s="342"/>
      <c r="F36" s="342">
        <v>0</v>
      </c>
      <c r="G36" s="342"/>
      <c r="H36" s="717" t="s">
        <v>274</v>
      </c>
      <c r="I36" s="492"/>
      <c r="J36" s="342"/>
      <c r="K36" s="344"/>
      <c r="L36" s="593"/>
      <c r="M36" s="705" t="s">
        <v>273</v>
      </c>
      <c r="N36" s="344"/>
      <c r="O36" s="344">
        <v>0</v>
      </c>
      <c r="P36" s="344"/>
      <c r="Q36" s="713"/>
      <c r="R36" s="713"/>
      <c r="S36" s="722"/>
      <c r="T36" s="713"/>
    </row>
    <row r="37" spans="1:22" ht="15.75" customHeight="1">
      <c r="A37" s="711">
        <v>18</v>
      </c>
      <c r="B37" s="702">
        <v>17</v>
      </c>
      <c r="C37" s="702" t="s">
        <v>260</v>
      </c>
      <c r="D37" s="703" t="s">
        <v>272</v>
      </c>
      <c r="E37" s="343"/>
      <c r="F37" s="343">
        <v>0</v>
      </c>
      <c r="G37" s="342"/>
      <c r="H37" s="716"/>
      <c r="I37" s="342">
        <v>0</v>
      </c>
      <c r="J37" s="342"/>
      <c r="K37" s="344"/>
      <c r="L37" s="499">
        <v>1</v>
      </c>
      <c r="M37" s="704"/>
      <c r="N37" s="344"/>
      <c r="O37" s="347">
        <v>0</v>
      </c>
      <c r="P37" s="347"/>
      <c r="Q37" s="712">
        <v>41</v>
      </c>
      <c r="R37" s="712" t="s">
        <v>271</v>
      </c>
      <c r="S37" s="721" t="s">
        <v>249</v>
      </c>
      <c r="T37" s="702">
        <v>41</v>
      </c>
    </row>
    <row r="38" spans="1:22" ht="15.75" customHeight="1" thickBot="1">
      <c r="A38" s="711"/>
      <c r="B38" s="702"/>
      <c r="C38" s="702"/>
      <c r="D38" s="703"/>
      <c r="E38" s="342"/>
      <c r="F38" s="718" t="s">
        <v>270</v>
      </c>
      <c r="G38" s="342">
        <v>8</v>
      </c>
      <c r="H38" s="350"/>
      <c r="I38" s="342"/>
      <c r="J38" s="342"/>
      <c r="K38" s="344"/>
      <c r="L38" s="499"/>
      <c r="M38" s="349"/>
      <c r="N38" s="344">
        <v>1</v>
      </c>
      <c r="O38" s="709" t="s">
        <v>269</v>
      </c>
      <c r="P38" s="344"/>
      <c r="Q38" s="713"/>
      <c r="R38" s="713"/>
      <c r="S38" s="722"/>
      <c r="T38" s="713"/>
    </row>
    <row r="39" spans="1:22" ht="15.75" customHeight="1" thickBot="1">
      <c r="A39" s="711">
        <v>19</v>
      </c>
      <c r="B39" s="702">
        <v>35</v>
      </c>
      <c r="C39" s="702" t="s">
        <v>268</v>
      </c>
      <c r="D39" s="703" t="s">
        <v>267</v>
      </c>
      <c r="E39" s="346">
        <v>9</v>
      </c>
      <c r="F39" s="717"/>
      <c r="G39" s="489"/>
      <c r="H39" s="494"/>
      <c r="I39" s="342"/>
      <c r="J39" s="342"/>
      <c r="K39" s="344"/>
      <c r="L39" s="499"/>
      <c r="M39" s="349"/>
      <c r="N39" s="466"/>
      <c r="O39" s="707"/>
      <c r="P39" s="503"/>
      <c r="Q39" s="712">
        <v>38</v>
      </c>
      <c r="R39" s="712" t="s">
        <v>266</v>
      </c>
      <c r="S39" s="721" t="s">
        <v>265</v>
      </c>
      <c r="T39" s="712">
        <v>42</v>
      </c>
    </row>
    <row r="40" spans="1:22" ht="15.75" customHeight="1" thickBot="1">
      <c r="A40" s="711"/>
      <c r="B40" s="702"/>
      <c r="C40" s="702"/>
      <c r="D40" s="703"/>
      <c r="E40" s="496" t="s">
        <v>264</v>
      </c>
      <c r="F40" s="504"/>
      <c r="G40" s="346"/>
      <c r="H40" s="494"/>
      <c r="I40" s="342"/>
      <c r="J40" s="342"/>
      <c r="K40" s="344"/>
      <c r="L40" s="499"/>
      <c r="M40" s="592"/>
      <c r="N40" s="482" t="s">
        <v>263</v>
      </c>
      <c r="O40" s="474">
        <v>4</v>
      </c>
      <c r="P40" s="479"/>
      <c r="Q40" s="713"/>
      <c r="R40" s="713"/>
      <c r="S40" s="722"/>
      <c r="T40" s="713"/>
    </row>
    <row r="41" spans="1:22" ht="15.75" customHeight="1">
      <c r="A41" s="711">
        <v>20</v>
      </c>
      <c r="B41" s="702">
        <v>14</v>
      </c>
      <c r="C41" s="702" t="s">
        <v>262</v>
      </c>
      <c r="D41" s="703" t="s">
        <v>261</v>
      </c>
      <c r="E41" s="485"/>
      <c r="F41" s="495">
        <v>7</v>
      </c>
      <c r="G41" s="346"/>
      <c r="H41" s="494"/>
      <c r="I41" s="342"/>
      <c r="J41" s="342"/>
      <c r="K41" s="344"/>
      <c r="L41" s="344"/>
      <c r="M41" s="463">
        <v>5</v>
      </c>
      <c r="N41" s="482"/>
      <c r="O41" s="344"/>
      <c r="P41" s="347">
        <v>0</v>
      </c>
      <c r="Q41" s="712">
        <v>45</v>
      </c>
      <c r="R41" s="712" t="s">
        <v>260</v>
      </c>
      <c r="S41" s="721" t="s">
        <v>259</v>
      </c>
      <c r="T41" s="702">
        <v>43</v>
      </c>
    </row>
    <row r="42" spans="1:22" ht="15.75" customHeight="1" thickBot="1">
      <c r="A42" s="711"/>
      <c r="B42" s="702"/>
      <c r="C42" s="702"/>
      <c r="D42" s="703"/>
      <c r="E42" s="342">
        <v>4</v>
      </c>
      <c r="F42" s="342"/>
      <c r="G42" s="724" t="s">
        <v>258</v>
      </c>
      <c r="H42" s="492"/>
      <c r="I42" s="342"/>
      <c r="J42" s="342"/>
      <c r="K42" s="344"/>
      <c r="L42" s="344"/>
      <c r="M42" s="349"/>
      <c r="N42" s="512"/>
      <c r="O42" s="344">
        <v>0</v>
      </c>
      <c r="P42" s="483" t="s">
        <v>257</v>
      </c>
      <c r="Q42" s="713"/>
      <c r="R42" s="713"/>
      <c r="S42" s="722"/>
      <c r="T42" s="713"/>
    </row>
    <row r="43" spans="1:22" ht="15.75" customHeight="1" thickBot="1">
      <c r="A43" s="711">
        <v>21</v>
      </c>
      <c r="B43" s="702">
        <v>10</v>
      </c>
      <c r="C43" s="702" t="s">
        <v>256</v>
      </c>
      <c r="D43" s="703" t="s">
        <v>255</v>
      </c>
      <c r="E43" s="342">
        <v>0</v>
      </c>
      <c r="F43" s="342"/>
      <c r="G43" s="725"/>
      <c r="H43" s="495">
        <v>0</v>
      </c>
      <c r="I43" s="342"/>
      <c r="J43" s="342"/>
      <c r="K43" s="344"/>
      <c r="L43" s="344"/>
      <c r="M43" s="344"/>
      <c r="N43" s="514"/>
      <c r="O43" s="466"/>
      <c r="P43" s="480"/>
      <c r="Q43" s="712">
        <v>28</v>
      </c>
      <c r="R43" s="712" t="s">
        <v>254</v>
      </c>
      <c r="S43" s="721" t="s">
        <v>253</v>
      </c>
      <c r="T43" s="712">
        <v>44</v>
      </c>
    </row>
    <row r="44" spans="1:22" ht="15.75" customHeight="1" thickBot="1">
      <c r="A44" s="711"/>
      <c r="B44" s="702"/>
      <c r="C44" s="702"/>
      <c r="D44" s="703"/>
      <c r="E44" s="484" t="s">
        <v>252</v>
      </c>
      <c r="F44" s="505"/>
      <c r="G44" s="350"/>
      <c r="H44" s="342"/>
      <c r="I44" s="342"/>
      <c r="J44" s="342"/>
      <c r="K44" s="344"/>
      <c r="L44" s="344"/>
      <c r="M44" s="344"/>
      <c r="N44" s="513"/>
      <c r="O44" s="478" t="s">
        <v>251</v>
      </c>
      <c r="P44" s="479">
        <v>8</v>
      </c>
      <c r="Q44" s="713"/>
      <c r="R44" s="713"/>
      <c r="S44" s="722"/>
      <c r="T44" s="713"/>
    </row>
    <row r="45" spans="1:22" ht="15.75" customHeight="1" thickBot="1">
      <c r="A45" s="711">
        <v>22</v>
      </c>
      <c r="B45" s="702">
        <v>40</v>
      </c>
      <c r="C45" s="702" t="s">
        <v>250</v>
      </c>
      <c r="D45" s="703" t="s">
        <v>249</v>
      </c>
      <c r="E45" s="497" t="s">
        <v>563</v>
      </c>
      <c r="F45" s="489"/>
      <c r="G45" s="494"/>
      <c r="H45" s="342"/>
      <c r="I45" s="342"/>
      <c r="J45" s="342"/>
      <c r="K45" s="344"/>
      <c r="L45" s="344"/>
      <c r="M45" s="344"/>
      <c r="N45" s="463">
        <v>6</v>
      </c>
      <c r="O45" s="481"/>
      <c r="P45" s="349"/>
      <c r="Q45" s="712">
        <v>27</v>
      </c>
      <c r="R45" s="712" t="s">
        <v>248</v>
      </c>
      <c r="S45" s="721" t="s">
        <v>217</v>
      </c>
      <c r="T45" s="702">
        <v>45</v>
      </c>
    </row>
    <row r="46" spans="1:22" ht="15.75" customHeight="1" thickBot="1">
      <c r="A46" s="711"/>
      <c r="B46" s="702"/>
      <c r="C46" s="702"/>
      <c r="D46" s="703"/>
      <c r="E46" s="346">
        <v>0</v>
      </c>
      <c r="F46" s="482" t="s">
        <v>247</v>
      </c>
      <c r="G46" s="492"/>
      <c r="H46" s="342"/>
      <c r="I46" s="342"/>
      <c r="J46" s="521"/>
      <c r="K46" s="349"/>
      <c r="L46" s="344"/>
      <c r="M46" s="344"/>
      <c r="N46" s="344"/>
      <c r="O46" s="474">
        <v>7</v>
      </c>
      <c r="P46" s="479"/>
      <c r="Q46" s="713"/>
      <c r="R46" s="713"/>
      <c r="S46" s="722"/>
      <c r="T46" s="713"/>
    </row>
    <row r="47" spans="1:22" ht="15.75" customHeight="1">
      <c r="A47" s="711">
        <v>23</v>
      </c>
      <c r="B47" s="702">
        <v>3</v>
      </c>
      <c r="C47" s="702" t="s">
        <v>246</v>
      </c>
      <c r="D47" s="703" t="s">
        <v>245</v>
      </c>
      <c r="E47" s="343"/>
      <c r="F47" s="507"/>
      <c r="G47" s="495">
        <v>0</v>
      </c>
      <c r="H47" s="342"/>
      <c r="I47" s="342"/>
      <c r="J47" s="521"/>
      <c r="K47" s="342"/>
      <c r="L47" s="342"/>
      <c r="M47" s="342"/>
      <c r="N47" s="342"/>
      <c r="O47" s="342"/>
      <c r="P47" s="342"/>
      <c r="Q47" s="728"/>
      <c r="R47" s="671"/>
      <c r="S47" s="726"/>
      <c r="T47" s="727"/>
    </row>
    <row r="48" spans="1:22" ht="15.75" customHeight="1" thickBot="1">
      <c r="A48" s="711"/>
      <c r="B48" s="702"/>
      <c r="C48" s="702"/>
      <c r="D48" s="703"/>
      <c r="E48" s="342"/>
      <c r="F48" s="342" t="s">
        <v>114</v>
      </c>
      <c r="G48" s="342"/>
      <c r="H48" s="342"/>
      <c r="I48" s="342"/>
      <c r="J48" s="605"/>
      <c r="K48" s="346"/>
      <c r="L48" s="342"/>
      <c r="M48" s="342"/>
      <c r="N48" s="342"/>
      <c r="O48" s="342"/>
      <c r="P48" s="342"/>
      <c r="Q48" s="671"/>
      <c r="R48" s="671"/>
      <c r="S48" s="726"/>
      <c r="T48" s="727"/>
      <c r="V48" s="341"/>
    </row>
    <row r="49" spans="1:38" ht="15.75" customHeight="1">
      <c r="A49" s="74"/>
      <c r="B49" s="74"/>
      <c r="C49" s="24"/>
      <c r="D49" s="337"/>
      <c r="E49" s="78"/>
      <c r="F49" s="296"/>
      <c r="G49" s="296"/>
      <c r="H49" s="296"/>
      <c r="I49" s="340">
        <v>0</v>
      </c>
      <c r="J49" s="602" t="s">
        <v>244</v>
      </c>
      <c r="K49" s="604"/>
      <c r="L49" s="603">
        <v>8</v>
      </c>
      <c r="M49" s="315"/>
      <c r="N49" s="315"/>
      <c r="O49" s="315"/>
      <c r="P49" s="24"/>
      <c r="Q49" s="296"/>
      <c r="R49" s="296"/>
      <c r="S49" s="339"/>
      <c r="T49" s="315"/>
    </row>
    <row r="50" spans="1:38" ht="30.75" customHeight="1">
      <c r="A50" s="74"/>
      <c r="B50" s="74"/>
      <c r="C50" s="24"/>
      <c r="D50" s="337"/>
      <c r="I50" s="699" t="s">
        <v>240</v>
      </c>
      <c r="J50" s="700"/>
      <c r="K50" s="699" t="s">
        <v>136</v>
      </c>
      <c r="L50" s="700"/>
      <c r="Q50" s="296"/>
      <c r="R50" s="296"/>
      <c r="S50" s="339"/>
      <c r="T50" s="315"/>
    </row>
    <row r="51" spans="1:38" ht="23.25" customHeight="1">
      <c r="A51" s="74"/>
      <c r="B51" s="74"/>
      <c r="C51" s="338"/>
      <c r="D51" s="337"/>
      <c r="I51" s="697" t="s">
        <v>567</v>
      </c>
      <c r="J51" s="698"/>
      <c r="K51" s="697" t="s">
        <v>568</v>
      </c>
      <c r="L51" s="698"/>
      <c r="Q51" s="334" t="s">
        <v>243</v>
      </c>
      <c r="R51" s="335"/>
      <c r="S51" s="334"/>
      <c r="T51" s="86"/>
    </row>
    <row r="52" spans="1:38" ht="14.25" customHeight="1">
      <c r="A52" s="74"/>
      <c r="B52" s="74"/>
      <c r="C52" s="338"/>
      <c r="D52" s="337"/>
      <c r="I52" s="336"/>
      <c r="J52" s="336"/>
      <c r="K52" s="336"/>
      <c r="L52" s="336"/>
      <c r="Q52" s="334"/>
      <c r="R52" s="335"/>
      <c r="S52" s="334"/>
      <c r="T52" s="86"/>
    </row>
    <row r="53" spans="1:38" ht="9" customHeight="1">
      <c r="A53" s="79"/>
      <c r="B53" s="333"/>
      <c r="C53" s="333"/>
      <c r="D53" s="333"/>
      <c r="E53" s="296"/>
      <c r="F53" s="296"/>
      <c r="G53" s="296"/>
      <c r="H53" s="296"/>
      <c r="I53" s="332"/>
      <c r="J53" s="332"/>
      <c r="K53" s="332"/>
      <c r="L53" s="332"/>
      <c r="M53" s="298"/>
      <c r="N53" s="298"/>
      <c r="O53" s="298"/>
      <c r="P53" s="298"/>
      <c r="Q53" s="73"/>
      <c r="R53" s="148"/>
      <c r="S53" s="80"/>
      <c r="T53" s="73"/>
    </row>
    <row r="54" spans="1:38" ht="23.1" customHeight="1">
      <c r="A54" s="74"/>
      <c r="B54" s="74"/>
      <c r="D54" s="96" t="s">
        <v>242</v>
      </c>
      <c r="E54" s="296"/>
      <c r="F54" s="296"/>
      <c r="G54" s="296"/>
      <c r="H54" s="296"/>
      <c r="I54" s="329"/>
      <c r="J54" s="298"/>
      <c r="K54" s="331"/>
      <c r="L54" s="331"/>
      <c r="M54" s="298"/>
      <c r="N54" s="298"/>
      <c r="O54" s="298"/>
      <c r="P54" s="298"/>
      <c r="Q54" s="73"/>
      <c r="R54" s="148"/>
      <c r="S54" s="80"/>
      <c r="T54" s="73"/>
      <c r="W54" s="148"/>
      <c r="X54" s="73"/>
      <c r="Y54" s="73"/>
      <c r="Z54" s="73"/>
      <c r="AA54" s="73"/>
      <c r="AB54" s="73"/>
      <c r="AC54" s="73"/>
    </row>
    <row r="55" spans="1:38" ht="23.1" customHeight="1">
      <c r="A55" s="326"/>
      <c r="B55" s="322"/>
      <c r="C55" s="330" t="s">
        <v>0</v>
      </c>
      <c r="D55" s="330" t="s">
        <v>1</v>
      </c>
      <c r="E55" s="694"/>
      <c r="F55" s="695"/>
      <c r="G55" s="696"/>
      <c r="H55" s="296"/>
      <c r="I55" s="329"/>
      <c r="J55" s="318"/>
      <c r="K55" s="317"/>
      <c r="L55" s="317"/>
      <c r="M55" s="298"/>
      <c r="N55" s="298"/>
      <c r="O55" s="298"/>
      <c r="Q55" s="73"/>
      <c r="R55" s="148"/>
      <c r="S55" s="80"/>
      <c r="T55" s="73"/>
      <c r="W55" s="148"/>
      <c r="X55" s="73"/>
      <c r="Y55" s="73"/>
      <c r="Z55" s="73"/>
      <c r="AA55" s="73"/>
      <c r="AB55" s="73"/>
      <c r="AC55" s="73"/>
      <c r="AD55" s="73"/>
      <c r="AE55" s="73"/>
      <c r="AF55" s="73"/>
    </row>
    <row r="56" spans="1:38" ht="17.25" customHeight="1">
      <c r="A56" s="326"/>
      <c r="B56" s="322">
        <v>1</v>
      </c>
      <c r="C56" s="328" t="s">
        <v>241</v>
      </c>
      <c r="D56" s="185" t="s">
        <v>67</v>
      </c>
      <c r="E56" s="321"/>
      <c r="F56" s="320"/>
      <c r="G56" s="132"/>
      <c r="H56" s="296"/>
      <c r="I56" s="326"/>
      <c r="J56" s="327"/>
      <c r="K56" s="296"/>
      <c r="L56" s="296"/>
      <c r="M56" s="296"/>
      <c r="N56" s="296"/>
      <c r="O56" s="296"/>
      <c r="P56" s="296"/>
      <c r="Q56" s="73"/>
      <c r="R56" s="148"/>
      <c r="S56" s="80"/>
      <c r="T56" s="73"/>
      <c r="W56" s="148"/>
      <c r="X56" s="73"/>
      <c r="Y56" s="73"/>
      <c r="Z56" s="73"/>
      <c r="AA56" s="73"/>
      <c r="AB56" s="73"/>
      <c r="AC56" s="96"/>
      <c r="AD56" s="73"/>
      <c r="AE56" s="73"/>
      <c r="AF56" s="73"/>
    </row>
    <row r="57" spans="1:38">
      <c r="A57" s="74"/>
      <c r="B57" s="322">
        <v>2</v>
      </c>
      <c r="C57" s="182" t="s">
        <v>240</v>
      </c>
      <c r="D57" s="185" t="s">
        <v>67</v>
      </c>
      <c r="E57" s="321"/>
      <c r="F57" s="320"/>
      <c r="G57" s="132"/>
      <c r="H57" s="296"/>
      <c r="I57" s="326"/>
      <c r="J57" s="296"/>
      <c r="K57" s="296"/>
      <c r="L57" s="296"/>
      <c r="M57" s="296"/>
      <c r="N57" s="296"/>
      <c r="O57" s="296"/>
      <c r="P57" s="296"/>
      <c r="Q57" s="73"/>
      <c r="R57" s="148"/>
      <c r="S57" s="80"/>
      <c r="T57" s="73"/>
      <c r="W57" s="148"/>
      <c r="X57" s="73"/>
      <c r="Y57" s="73"/>
      <c r="Z57" s="73"/>
      <c r="AA57" s="73"/>
      <c r="AB57" s="73"/>
      <c r="AC57" s="96"/>
      <c r="AD57" s="73"/>
      <c r="AE57" s="73"/>
      <c r="AF57" s="73"/>
    </row>
    <row r="58" spans="1:38">
      <c r="A58" s="74"/>
      <c r="B58" s="322">
        <v>3</v>
      </c>
      <c r="C58" s="182" t="s">
        <v>157</v>
      </c>
      <c r="D58" s="185" t="s">
        <v>67</v>
      </c>
      <c r="E58" s="321"/>
      <c r="F58" s="320"/>
      <c r="G58" s="132"/>
      <c r="H58" s="296"/>
      <c r="I58" s="326"/>
      <c r="J58" s="296"/>
      <c r="K58" s="296"/>
      <c r="L58" s="296"/>
      <c r="M58" s="296"/>
      <c r="N58" s="296"/>
      <c r="O58" s="296"/>
      <c r="P58" s="296"/>
      <c r="Q58" s="73"/>
      <c r="R58" s="148"/>
      <c r="S58" s="80"/>
      <c r="T58" s="73"/>
      <c r="W58" s="148"/>
      <c r="X58" s="73"/>
      <c r="Y58" s="73"/>
      <c r="Z58" s="73"/>
      <c r="AA58" s="73"/>
      <c r="AB58" s="73"/>
      <c r="AC58" s="96"/>
      <c r="AD58" s="73"/>
      <c r="AE58" s="73"/>
      <c r="AF58" s="73"/>
    </row>
    <row r="59" spans="1:38">
      <c r="A59" s="74"/>
      <c r="B59" s="322">
        <v>4</v>
      </c>
      <c r="C59" s="182" t="s">
        <v>152</v>
      </c>
      <c r="D59" s="185" t="s">
        <v>67</v>
      </c>
      <c r="E59" s="321"/>
      <c r="F59" s="320"/>
      <c r="G59" s="132"/>
      <c r="H59" s="296"/>
      <c r="I59" s="326"/>
      <c r="J59" s="296"/>
      <c r="K59" s="296"/>
      <c r="L59" s="296"/>
      <c r="M59" s="296"/>
      <c r="N59" s="296"/>
      <c r="O59" s="296"/>
      <c r="P59" s="296"/>
      <c r="Q59" s="296"/>
      <c r="R59" s="296"/>
      <c r="S59" s="296"/>
      <c r="T59" s="296"/>
      <c r="W59" s="148"/>
      <c r="X59" s="73"/>
      <c r="Y59" s="73"/>
      <c r="Z59" s="73"/>
      <c r="AA59" s="73"/>
      <c r="AB59" s="73"/>
      <c r="AC59" s="96"/>
      <c r="AD59" s="73"/>
      <c r="AE59" s="73"/>
      <c r="AF59" s="73"/>
    </row>
    <row r="60" spans="1:38">
      <c r="A60" s="74"/>
      <c r="B60" s="322">
        <v>5</v>
      </c>
      <c r="C60" s="182" t="s">
        <v>239</v>
      </c>
      <c r="D60" s="185" t="s">
        <v>67</v>
      </c>
      <c r="E60" s="321"/>
      <c r="F60" s="320"/>
      <c r="G60" s="132"/>
      <c r="H60" s="296"/>
      <c r="I60" s="319"/>
      <c r="J60" s="296"/>
      <c r="K60" s="296"/>
      <c r="L60" s="296"/>
      <c r="M60" s="296"/>
      <c r="N60" s="296"/>
      <c r="O60" s="296"/>
      <c r="P60" s="296"/>
      <c r="Q60" s="296"/>
      <c r="R60" s="296"/>
      <c r="S60" s="296"/>
      <c r="T60" s="296"/>
      <c r="W60" s="148"/>
      <c r="X60" s="73"/>
      <c r="Y60" s="73"/>
      <c r="Z60" s="73"/>
      <c r="AA60" s="73"/>
      <c r="AB60" s="73"/>
      <c r="AC60" s="73"/>
      <c r="AD60" s="73"/>
      <c r="AE60" s="73"/>
      <c r="AF60" s="73"/>
      <c r="AG60" s="73"/>
      <c r="AH60" s="73"/>
      <c r="AI60" s="73"/>
      <c r="AJ60" s="73"/>
      <c r="AK60" s="73"/>
      <c r="AL60" s="73"/>
    </row>
    <row r="61" spans="1:38">
      <c r="A61" s="74"/>
      <c r="B61" s="322">
        <v>6</v>
      </c>
      <c r="C61" s="182" t="s">
        <v>151</v>
      </c>
      <c r="D61" s="185" t="s">
        <v>52</v>
      </c>
      <c r="E61" s="321"/>
      <c r="F61" s="320"/>
      <c r="G61" s="132"/>
      <c r="H61" s="296"/>
      <c r="I61" s="319"/>
      <c r="J61" s="296"/>
      <c r="K61" s="296"/>
      <c r="L61" s="296"/>
      <c r="M61" s="296"/>
      <c r="N61" s="296"/>
      <c r="O61" s="296"/>
      <c r="P61" s="296"/>
      <c r="Q61" s="296"/>
      <c r="R61" s="296"/>
      <c r="S61" s="296"/>
      <c r="T61" s="296"/>
      <c r="U61" s="296"/>
      <c r="V61" s="296"/>
      <c r="W61" s="296"/>
      <c r="X61" s="296"/>
      <c r="Y61" s="296"/>
      <c r="Z61" s="296"/>
      <c r="AA61" s="296"/>
      <c r="AB61" s="296"/>
      <c r="AC61" s="296"/>
      <c r="AD61" s="296"/>
      <c r="AE61" s="296"/>
      <c r="AF61" s="73"/>
      <c r="AG61" s="73"/>
      <c r="AH61" s="73"/>
      <c r="AI61" s="73"/>
      <c r="AJ61" s="73"/>
      <c r="AK61" s="73"/>
      <c r="AL61" s="73"/>
    </row>
    <row r="62" spans="1:38">
      <c r="A62" s="74"/>
      <c r="B62" s="322">
        <v>7</v>
      </c>
      <c r="C62" s="182" t="s">
        <v>150</v>
      </c>
      <c r="D62" s="185" t="s">
        <v>52</v>
      </c>
      <c r="E62" s="321"/>
      <c r="F62" s="320"/>
      <c r="G62" s="132"/>
      <c r="H62" s="296"/>
      <c r="I62" s="319"/>
      <c r="J62" s="296"/>
      <c r="K62" s="296"/>
      <c r="L62" s="296"/>
      <c r="M62" s="296"/>
      <c r="N62" s="296"/>
      <c r="O62" s="296"/>
      <c r="P62" s="296"/>
      <c r="Q62" s="296"/>
      <c r="R62" s="296"/>
      <c r="S62" s="296"/>
      <c r="T62" s="296"/>
      <c r="U62" s="296"/>
      <c r="V62" s="296"/>
      <c r="W62" s="296"/>
      <c r="X62" s="296"/>
      <c r="Y62" s="296"/>
      <c r="Z62" s="296"/>
      <c r="AA62" s="296"/>
      <c r="AB62" s="296"/>
      <c r="AC62" s="296"/>
      <c r="AD62" s="296"/>
      <c r="AE62" s="296"/>
      <c r="AF62" s="73"/>
      <c r="AG62" s="73"/>
      <c r="AH62" s="73"/>
      <c r="AI62" s="73"/>
      <c r="AJ62" s="73"/>
      <c r="AK62" s="73"/>
      <c r="AL62" s="73"/>
    </row>
    <row r="63" spans="1:38">
      <c r="A63" s="74"/>
      <c r="B63" s="322">
        <v>8</v>
      </c>
      <c r="C63" s="182" t="s">
        <v>148</v>
      </c>
      <c r="D63" s="185" t="s">
        <v>237</v>
      </c>
      <c r="F63" s="320"/>
      <c r="G63" s="132"/>
      <c r="H63" s="296"/>
      <c r="I63" s="319"/>
      <c r="J63" s="296"/>
      <c r="K63" s="296"/>
      <c r="L63" s="296"/>
      <c r="M63" s="296"/>
      <c r="N63" s="296"/>
      <c r="O63" s="296"/>
      <c r="P63" s="296"/>
      <c r="Q63" s="73"/>
      <c r="R63" s="148"/>
      <c r="S63" s="80"/>
      <c r="T63" s="73"/>
      <c r="U63" s="296"/>
      <c r="V63" s="296"/>
      <c r="W63" s="296"/>
      <c r="X63" s="296"/>
      <c r="Y63" s="296"/>
      <c r="Z63" s="296"/>
      <c r="AA63" s="296"/>
      <c r="AB63" s="296"/>
      <c r="AC63" s="296"/>
      <c r="AD63" s="296"/>
      <c r="AE63" s="296"/>
      <c r="AF63" s="96"/>
      <c r="AG63" s="96"/>
      <c r="AH63" s="96"/>
      <c r="AI63" s="96"/>
      <c r="AJ63" s="96"/>
      <c r="AK63" s="96"/>
      <c r="AL63" s="73"/>
    </row>
    <row r="64" spans="1:38">
      <c r="A64" s="74"/>
      <c r="B64" s="322">
        <v>9</v>
      </c>
      <c r="C64" s="182" t="s">
        <v>238</v>
      </c>
      <c r="D64" s="185" t="s">
        <v>237</v>
      </c>
      <c r="E64" s="321"/>
      <c r="F64" s="320"/>
      <c r="G64" s="132"/>
      <c r="H64" s="296"/>
      <c r="I64" s="319"/>
      <c r="J64" s="296"/>
      <c r="K64" s="296"/>
      <c r="L64" s="296"/>
      <c r="M64" s="296"/>
      <c r="N64" s="296"/>
      <c r="O64" s="296"/>
      <c r="P64" s="296"/>
      <c r="Q64" s="73"/>
      <c r="R64" s="148"/>
      <c r="S64" s="80"/>
      <c r="T64" s="73"/>
      <c r="U64" s="296"/>
      <c r="V64" s="296"/>
      <c r="W64" s="296"/>
      <c r="X64" s="296"/>
      <c r="Y64" s="296"/>
      <c r="Z64" s="296"/>
      <c r="AA64" s="296"/>
      <c r="AB64" s="296"/>
      <c r="AC64" s="296"/>
      <c r="AD64" s="296"/>
      <c r="AE64" s="296"/>
      <c r="AF64" s="96"/>
      <c r="AG64" s="96"/>
      <c r="AH64" s="96"/>
      <c r="AI64" s="96"/>
      <c r="AJ64" s="96"/>
      <c r="AK64" s="96"/>
      <c r="AL64" s="73"/>
    </row>
    <row r="65" spans="1:38">
      <c r="A65" s="74"/>
      <c r="B65" s="322">
        <v>10</v>
      </c>
      <c r="C65" s="182" t="s">
        <v>146</v>
      </c>
      <c r="D65" s="185" t="s">
        <v>56</v>
      </c>
      <c r="E65" s="321"/>
      <c r="F65" s="320"/>
      <c r="G65" s="132"/>
      <c r="H65" s="296"/>
      <c r="I65" s="326"/>
      <c r="J65" s="296"/>
      <c r="K65" s="296"/>
      <c r="L65" s="296"/>
      <c r="M65" s="296"/>
      <c r="N65" s="296"/>
      <c r="O65" s="296"/>
      <c r="P65" s="296"/>
      <c r="Q65" s="73"/>
      <c r="R65" s="148"/>
      <c r="S65" s="80"/>
      <c r="T65" s="73"/>
      <c r="W65" s="148"/>
      <c r="X65" s="96"/>
      <c r="Y65" s="96"/>
      <c r="Z65" s="96"/>
      <c r="AA65" s="96"/>
      <c r="AB65" s="96"/>
      <c r="AC65" s="96"/>
      <c r="AD65" s="96"/>
      <c r="AE65" s="96"/>
      <c r="AF65" s="96"/>
      <c r="AG65" s="96"/>
      <c r="AH65" s="96"/>
      <c r="AI65" s="96"/>
      <c r="AJ65" s="96"/>
      <c r="AK65" s="96"/>
      <c r="AL65" s="73"/>
    </row>
    <row r="66" spans="1:38">
      <c r="A66" s="74"/>
      <c r="B66" s="322">
        <v>11</v>
      </c>
      <c r="C66" s="182" t="s">
        <v>147</v>
      </c>
      <c r="D66" s="185" t="s">
        <v>56</v>
      </c>
      <c r="E66" s="321"/>
      <c r="F66" s="320"/>
      <c r="G66" s="132"/>
      <c r="H66" s="296"/>
      <c r="I66" s="326"/>
      <c r="J66" s="296"/>
      <c r="K66" s="296"/>
      <c r="L66" s="296"/>
      <c r="M66" s="296"/>
      <c r="N66" s="296"/>
      <c r="O66" s="296"/>
      <c r="P66" s="296"/>
      <c r="Q66" s="73"/>
      <c r="R66" s="148"/>
      <c r="S66" s="80"/>
      <c r="T66" s="73"/>
      <c r="W66" s="148"/>
      <c r="X66" s="96"/>
      <c r="Y66" s="96"/>
      <c r="Z66" s="96"/>
      <c r="AA66" s="96"/>
      <c r="AB66" s="96"/>
      <c r="AC66" s="96"/>
      <c r="AD66" s="96"/>
      <c r="AE66" s="96"/>
      <c r="AF66" s="96"/>
      <c r="AG66" s="96"/>
      <c r="AH66" s="96"/>
      <c r="AI66" s="96"/>
      <c r="AJ66" s="96"/>
      <c r="AK66" s="96"/>
      <c r="AL66" s="73"/>
    </row>
    <row r="67" spans="1:38">
      <c r="A67" s="74"/>
      <c r="B67" s="322">
        <v>12</v>
      </c>
      <c r="C67" s="182" t="s">
        <v>236</v>
      </c>
      <c r="D67" s="185" t="s">
        <v>76</v>
      </c>
      <c r="E67" s="321"/>
      <c r="F67" s="320"/>
      <c r="G67" s="132"/>
      <c r="H67" s="296"/>
      <c r="I67" s="326"/>
      <c r="J67" s="296"/>
      <c r="K67" s="296"/>
      <c r="L67" s="296"/>
      <c r="M67" s="296"/>
      <c r="N67" s="296"/>
      <c r="O67" s="296"/>
      <c r="P67" s="296"/>
      <c r="Q67" s="73"/>
      <c r="R67" s="148"/>
      <c r="S67" s="80"/>
      <c r="T67" s="73"/>
      <c r="W67" s="148"/>
      <c r="X67" s="96"/>
      <c r="Y67" s="96"/>
      <c r="Z67" s="96"/>
      <c r="AA67" s="96"/>
      <c r="AB67" s="73"/>
      <c r="AC67" s="73"/>
      <c r="AD67" s="73"/>
      <c r="AE67" s="73"/>
      <c r="AF67" s="73"/>
      <c r="AG67" s="73"/>
      <c r="AH67" s="73"/>
      <c r="AI67" s="73"/>
      <c r="AJ67" s="73"/>
      <c r="AK67" s="73"/>
      <c r="AL67" s="73"/>
    </row>
    <row r="68" spans="1:38">
      <c r="A68" s="74"/>
      <c r="B68" s="322">
        <v>13</v>
      </c>
      <c r="C68" s="182" t="s">
        <v>142</v>
      </c>
      <c r="D68" s="185" t="s">
        <v>76</v>
      </c>
      <c r="E68" s="321"/>
      <c r="F68" s="320"/>
      <c r="G68" s="132"/>
      <c r="H68" s="296"/>
      <c r="I68" s="326"/>
      <c r="J68" s="296"/>
      <c r="K68" s="296"/>
      <c r="L68" s="296"/>
      <c r="M68" s="296"/>
      <c r="N68" s="296"/>
      <c r="O68" s="296"/>
      <c r="P68" s="296"/>
      <c r="Q68" s="73"/>
      <c r="R68" s="148"/>
      <c r="S68" s="80"/>
      <c r="T68" s="73"/>
      <c r="W68" s="148"/>
      <c r="X68" s="96"/>
      <c r="Y68" s="96"/>
      <c r="Z68" s="96"/>
      <c r="AA68" s="96"/>
      <c r="AB68" s="73"/>
      <c r="AC68" s="73"/>
      <c r="AD68" s="73"/>
      <c r="AE68" s="73"/>
      <c r="AF68" s="73"/>
      <c r="AG68" s="73"/>
      <c r="AH68" s="73"/>
      <c r="AI68" s="73"/>
      <c r="AJ68" s="73"/>
      <c r="AK68" s="73"/>
      <c r="AL68" s="73"/>
    </row>
    <row r="69" spans="1:38">
      <c r="A69" s="74"/>
      <c r="B69" s="322">
        <v>14</v>
      </c>
      <c r="C69" s="182" t="s">
        <v>235</v>
      </c>
      <c r="D69" s="185" t="s">
        <v>37</v>
      </c>
      <c r="E69" s="321"/>
      <c r="F69" s="320"/>
      <c r="G69" s="132"/>
      <c r="H69" s="296"/>
      <c r="I69" s="326"/>
      <c r="J69" s="296"/>
      <c r="K69" s="296"/>
      <c r="L69" s="296"/>
      <c r="M69" s="296"/>
      <c r="N69" s="296"/>
      <c r="O69" s="296"/>
      <c r="P69" s="296"/>
      <c r="Q69" s="73"/>
      <c r="R69" s="148"/>
      <c r="S69" s="80"/>
      <c r="T69" s="73"/>
      <c r="W69" s="148"/>
      <c r="X69" s="324"/>
      <c r="Y69" s="96"/>
      <c r="Z69" s="96"/>
      <c r="AA69" s="96"/>
      <c r="AB69" s="96"/>
      <c r="AC69" s="96"/>
      <c r="AD69" s="73"/>
      <c r="AE69" s="73"/>
      <c r="AF69" s="73"/>
      <c r="AG69" s="73"/>
      <c r="AH69" s="73"/>
      <c r="AI69" s="73"/>
      <c r="AJ69" s="73"/>
      <c r="AK69" s="73"/>
      <c r="AL69" s="73"/>
    </row>
    <row r="70" spans="1:38">
      <c r="A70" s="74"/>
      <c r="B70" s="322">
        <v>15</v>
      </c>
      <c r="C70" s="182" t="s">
        <v>234</v>
      </c>
      <c r="D70" s="185" t="s">
        <v>37</v>
      </c>
      <c r="E70" s="321"/>
      <c r="F70" s="320"/>
      <c r="G70" s="132"/>
      <c r="H70" s="296"/>
      <c r="I70" s="326"/>
      <c r="J70" s="296"/>
      <c r="K70" s="296"/>
      <c r="L70" s="296"/>
      <c r="M70" s="296"/>
      <c r="N70" s="296"/>
      <c r="O70" s="296"/>
      <c r="P70" s="296"/>
      <c r="Q70" s="296"/>
      <c r="R70" s="148"/>
      <c r="S70" s="296"/>
      <c r="T70" s="73"/>
      <c r="W70" s="148"/>
      <c r="X70" s="96"/>
      <c r="Y70" s="96"/>
      <c r="Z70" s="96"/>
      <c r="AA70" s="96"/>
      <c r="AB70" s="96"/>
      <c r="AC70" s="96"/>
      <c r="AD70" s="73"/>
      <c r="AE70" s="73"/>
      <c r="AF70" s="73"/>
    </row>
    <row r="71" spans="1:38" ht="18" customHeight="1">
      <c r="A71" s="74"/>
      <c r="B71" s="322">
        <v>16</v>
      </c>
      <c r="C71" s="182" t="s">
        <v>143</v>
      </c>
      <c r="D71" s="185" t="s">
        <v>36</v>
      </c>
      <c r="E71" s="321"/>
      <c r="F71" s="320"/>
      <c r="G71" s="132"/>
      <c r="H71" s="296"/>
      <c r="I71" s="326"/>
      <c r="J71" s="296"/>
      <c r="K71" s="296"/>
      <c r="L71" s="296"/>
      <c r="M71" s="296"/>
      <c r="N71" s="296"/>
      <c r="O71" s="296"/>
      <c r="P71" s="296"/>
      <c r="Q71" s="296"/>
      <c r="R71" s="148"/>
      <c r="S71" s="296"/>
      <c r="T71" s="73"/>
      <c r="W71" s="148"/>
      <c r="X71" s="96"/>
      <c r="Y71" s="96"/>
      <c r="Z71" s="73"/>
      <c r="AA71" s="73"/>
      <c r="AB71" s="96"/>
      <c r="AC71" s="96"/>
      <c r="AD71" s="73"/>
      <c r="AE71" s="73"/>
      <c r="AF71" s="73"/>
    </row>
    <row r="72" spans="1:38">
      <c r="A72" s="74"/>
      <c r="B72" s="322">
        <v>17</v>
      </c>
      <c r="C72" s="182" t="s">
        <v>129</v>
      </c>
      <c r="D72" s="185" t="s">
        <v>36</v>
      </c>
      <c r="E72" s="321"/>
      <c r="F72" s="320"/>
      <c r="G72" s="132"/>
      <c r="H72" s="296"/>
      <c r="I72" s="326"/>
      <c r="J72" s="318"/>
      <c r="K72" s="317"/>
      <c r="L72" s="317"/>
      <c r="M72" s="298"/>
      <c r="N72" s="298"/>
      <c r="O72" s="298"/>
      <c r="Q72" s="296"/>
      <c r="R72" s="296"/>
      <c r="S72" s="296"/>
      <c r="T72" s="296"/>
      <c r="W72" s="148"/>
      <c r="X72" s="73"/>
      <c r="Y72" s="73"/>
      <c r="Z72" s="73"/>
      <c r="AA72" s="73"/>
      <c r="AB72" s="96"/>
      <c r="AC72" s="96"/>
      <c r="AD72" s="73"/>
      <c r="AE72" s="73"/>
      <c r="AF72" s="73"/>
    </row>
    <row r="73" spans="1:38">
      <c r="A73" s="74"/>
      <c r="B73" s="322">
        <v>18</v>
      </c>
      <c r="C73" s="182" t="s">
        <v>142</v>
      </c>
      <c r="D73" s="185" t="s">
        <v>40</v>
      </c>
      <c r="E73" s="321"/>
      <c r="F73" s="320"/>
      <c r="G73" s="132"/>
      <c r="H73" s="296"/>
      <c r="I73" s="326"/>
      <c r="J73" s="318"/>
      <c r="K73" s="317"/>
      <c r="L73" s="317"/>
      <c r="M73" s="298"/>
      <c r="N73" s="296"/>
      <c r="O73" s="298"/>
      <c r="Q73" s="73"/>
      <c r="R73" s="148"/>
      <c r="S73" s="80"/>
      <c r="T73" s="73"/>
      <c r="U73" s="296"/>
      <c r="W73" s="148"/>
      <c r="X73" s="73"/>
      <c r="Y73" s="73"/>
      <c r="Z73" s="73"/>
      <c r="AA73" s="73"/>
      <c r="AB73" s="73"/>
      <c r="AC73" s="73"/>
      <c r="AD73" s="73"/>
      <c r="AE73" s="73"/>
      <c r="AF73" s="73"/>
    </row>
    <row r="74" spans="1:38">
      <c r="A74" s="74"/>
      <c r="B74" s="322">
        <v>19</v>
      </c>
      <c r="C74" s="182" t="s">
        <v>141</v>
      </c>
      <c r="D74" s="185" t="s">
        <v>40</v>
      </c>
      <c r="E74" s="321"/>
      <c r="F74" s="320"/>
      <c r="G74" s="132"/>
      <c r="H74" s="296"/>
      <c r="I74" s="326"/>
      <c r="J74" s="318"/>
      <c r="K74" s="296"/>
      <c r="L74" s="296"/>
      <c r="M74" s="296"/>
      <c r="N74" s="296"/>
      <c r="O74" s="296"/>
      <c r="Q74" s="73"/>
      <c r="R74" s="148"/>
      <c r="S74" s="80"/>
      <c r="T74" s="73"/>
      <c r="U74" s="296"/>
      <c r="W74" s="296"/>
      <c r="X74" s="296"/>
      <c r="Y74" s="73"/>
      <c r="Z74" s="73"/>
      <c r="AA74" s="73"/>
      <c r="AB74" s="73"/>
      <c r="AC74" s="73"/>
      <c r="AD74" s="73"/>
      <c r="AE74" s="73"/>
      <c r="AF74" s="73"/>
    </row>
    <row r="75" spans="1:38">
      <c r="A75" s="74"/>
      <c r="B75" s="322">
        <v>20</v>
      </c>
      <c r="C75" s="182" t="s">
        <v>233</v>
      </c>
      <c r="D75" s="185" t="s">
        <v>55</v>
      </c>
      <c r="E75" s="321"/>
      <c r="F75" s="320"/>
      <c r="G75" s="132"/>
      <c r="H75" s="296"/>
      <c r="I75" s="319"/>
      <c r="J75" s="318"/>
      <c r="K75" s="317"/>
      <c r="L75" s="317"/>
      <c r="M75" s="298"/>
      <c r="N75" s="298"/>
      <c r="O75" s="298"/>
      <c r="Q75" s="73"/>
      <c r="R75" s="148"/>
      <c r="S75" s="80"/>
      <c r="T75" s="73"/>
      <c r="W75" s="148"/>
      <c r="X75" s="73"/>
      <c r="Y75" s="73"/>
      <c r="Z75" s="73"/>
      <c r="AA75" s="73"/>
      <c r="AB75" s="73"/>
      <c r="AC75" s="73"/>
      <c r="AD75" s="73"/>
      <c r="AE75" s="73"/>
      <c r="AF75" s="73"/>
    </row>
    <row r="76" spans="1:38">
      <c r="A76" s="74"/>
      <c r="B76" s="322">
        <v>21</v>
      </c>
      <c r="C76" s="182" t="s">
        <v>125</v>
      </c>
      <c r="D76" s="185" t="s">
        <v>55</v>
      </c>
      <c r="E76" s="321"/>
      <c r="F76" s="320"/>
      <c r="G76" s="132"/>
      <c r="H76" s="296"/>
      <c r="I76" s="319"/>
      <c r="J76" s="318"/>
      <c r="K76" s="317"/>
      <c r="L76" s="317"/>
      <c r="M76" s="298"/>
      <c r="N76" s="298"/>
      <c r="O76" s="298"/>
      <c r="Q76" s="73"/>
      <c r="R76" s="148"/>
      <c r="S76" s="80"/>
      <c r="T76" s="73"/>
      <c r="W76" s="148"/>
      <c r="X76" s="73"/>
      <c r="Y76" s="73"/>
      <c r="Z76" s="73"/>
      <c r="AA76" s="73"/>
      <c r="AB76" s="73"/>
      <c r="AC76" s="73"/>
      <c r="AD76" s="73"/>
      <c r="AE76" s="73"/>
      <c r="AF76" s="73"/>
    </row>
    <row r="77" spans="1:38">
      <c r="A77" s="74"/>
      <c r="B77" s="322">
        <v>22</v>
      </c>
      <c r="C77" s="182" t="s">
        <v>164</v>
      </c>
      <c r="D77" s="185" t="s">
        <v>70</v>
      </c>
      <c r="E77" s="321"/>
      <c r="F77" s="320"/>
      <c r="G77" s="132"/>
      <c r="H77" s="296"/>
      <c r="I77" s="319"/>
      <c r="J77" s="318"/>
      <c r="K77" s="317"/>
      <c r="L77" s="317"/>
      <c r="M77" s="298"/>
      <c r="N77" s="298"/>
      <c r="O77" s="298"/>
      <c r="Q77" s="73"/>
      <c r="R77" s="148"/>
      <c r="S77" s="80"/>
      <c r="T77" s="73"/>
      <c r="W77" s="148"/>
      <c r="X77" s="73"/>
      <c r="Y77" s="73"/>
      <c r="Z77" s="73"/>
      <c r="AA77" s="73"/>
      <c r="AB77" s="73"/>
      <c r="AC77" s="73"/>
      <c r="AD77" s="73"/>
      <c r="AE77" s="73"/>
      <c r="AF77" s="73"/>
    </row>
    <row r="78" spans="1:38">
      <c r="A78" s="74"/>
      <c r="B78" s="322">
        <v>23</v>
      </c>
      <c r="C78" s="182" t="s">
        <v>137</v>
      </c>
      <c r="D78" s="185" t="s">
        <v>63</v>
      </c>
      <c r="E78" s="321"/>
      <c r="F78" s="320"/>
      <c r="G78" s="132"/>
      <c r="H78" s="296"/>
      <c r="I78" s="319"/>
      <c r="J78" s="318"/>
      <c r="K78" s="317"/>
      <c r="L78" s="317"/>
      <c r="M78" s="298"/>
      <c r="N78" s="298"/>
      <c r="O78" s="298"/>
      <c r="Q78" s="73"/>
      <c r="R78" s="148"/>
      <c r="S78" s="80"/>
      <c r="T78" s="73"/>
      <c r="W78" s="148"/>
      <c r="X78" s="73"/>
      <c r="Y78" s="73"/>
      <c r="Z78" s="73"/>
      <c r="AA78" s="73"/>
      <c r="AB78" s="73"/>
      <c r="AC78" s="73"/>
      <c r="AD78" s="73"/>
      <c r="AE78" s="73"/>
      <c r="AF78" s="73"/>
    </row>
    <row r="79" spans="1:38">
      <c r="A79" s="74"/>
      <c r="B79" s="322">
        <v>24</v>
      </c>
      <c r="C79" s="182" t="s">
        <v>232</v>
      </c>
      <c r="D79" s="185" t="s">
        <v>63</v>
      </c>
      <c r="E79" s="321"/>
      <c r="F79" s="320"/>
      <c r="G79" s="132"/>
      <c r="H79" s="296"/>
      <c r="I79" s="319"/>
      <c r="J79" s="318"/>
      <c r="K79" s="317"/>
      <c r="L79" s="317"/>
      <c r="M79" s="298"/>
      <c r="N79" s="298"/>
      <c r="O79" s="298"/>
      <c r="Q79" s="73"/>
      <c r="R79" s="148"/>
      <c r="S79" s="80"/>
      <c r="T79" s="73"/>
      <c r="W79" s="148"/>
      <c r="X79" s="73"/>
      <c r="Y79" s="73"/>
      <c r="Z79" s="73"/>
      <c r="AA79" s="73"/>
      <c r="AB79" s="73"/>
      <c r="AC79" s="73"/>
      <c r="AD79" s="73"/>
      <c r="AE79" s="73"/>
      <c r="AF79" s="73"/>
    </row>
    <row r="80" spans="1:38">
      <c r="A80" s="74"/>
      <c r="B80" s="322">
        <v>25</v>
      </c>
      <c r="C80" s="182" t="s">
        <v>231</v>
      </c>
      <c r="D80" s="185" t="s">
        <v>63</v>
      </c>
      <c r="E80" s="321"/>
      <c r="F80" s="320"/>
      <c r="G80" s="132"/>
      <c r="H80" s="296"/>
      <c r="I80" s="319"/>
      <c r="J80" s="318"/>
      <c r="K80" s="317"/>
      <c r="L80" s="317"/>
      <c r="M80" s="298"/>
      <c r="N80" s="298"/>
      <c r="O80" s="298"/>
      <c r="Q80" s="73"/>
      <c r="R80" s="148"/>
      <c r="S80" s="80"/>
      <c r="T80" s="73"/>
      <c r="W80" s="148"/>
      <c r="X80" s="73"/>
      <c r="Y80" s="73"/>
      <c r="Z80" s="73"/>
      <c r="AA80" s="73"/>
      <c r="AB80" s="73"/>
      <c r="AC80" s="73"/>
      <c r="AD80" s="73"/>
      <c r="AE80" s="73"/>
      <c r="AF80" s="73"/>
    </row>
    <row r="81" spans="1:32">
      <c r="A81" s="74"/>
      <c r="B81" s="322">
        <v>26</v>
      </c>
      <c r="C81" s="182" t="s">
        <v>230</v>
      </c>
      <c r="D81" s="185" t="s">
        <v>63</v>
      </c>
      <c r="E81" s="321"/>
      <c r="F81" s="320"/>
      <c r="G81" s="132"/>
      <c r="H81" s="296"/>
      <c r="I81" s="319"/>
      <c r="J81" s="318"/>
      <c r="K81" s="317"/>
      <c r="L81" s="317"/>
      <c r="M81" s="298"/>
      <c r="N81" s="298"/>
      <c r="O81" s="298"/>
      <c r="Q81" s="73"/>
      <c r="R81" s="148"/>
      <c r="S81" s="80"/>
      <c r="T81" s="73"/>
      <c r="W81" s="148"/>
      <c r="X81" s="73"/>
      <c r="Y81" s="73"/>
      <c r="Z81" s="73"/>
      <c r="AA81" s="73"/>
      <c r="AB81" s="73"/>
      <c r="AC81" s="73"/>
      <c r="AD81" s="73"/>
      <c r="AE81" s="73"/>
      <c r="AF81" s="73"/>
    </row>
    <row r="82" spans="1:32">
      <c r="A82" s="74"/>
      <c r="B82" s="322">
        <v>27</v>
      </c>
      <c r="C82" s="182" t="s">
        <v>136</v>
      </c>
      <c r="D82" s="185" t="s">
        <v>63</v>
      </c>
      <c r="E82" s="321"/>
      <c r="F82" s="320"/>
      <c r="G82" s="132"/>
      <c r="H82" s="296"/>
      <c r="I82" s="319"/>
      <c r="J82" s="318"/>
      <c r="K82" s="317"/>
      <c r="L82" s="317"/>
      <c r="M82" s="298"/>
      <c r="N82" s="298"/>
      <c r="O82" s="298"/>
      <c r="Q82" s="73"/>
      <c r="R82" s="148"/>
      <c r="S82" s="80"/>
      <c r="T82" s="73"/>
      <c r="W82" s="148"/>
      <c r="X82" s="73"/>
      <c r="Y82" s="73"/>
      <c r="Z82" s="73"/>
      <c r="AA82" s="73"/>
      <c r="AB82" s="73"/>
      <c r="AC82" s="73"/>
      <c r="AD82" s="73"/>
      <c r="AE82" s="73"/>
      <c r="AF82" s="73"/>
    </row>
    <row r="83" spans="1:32">
      <c r="A83" s="74"/>
      <c r="B83" s="322">
        <v>28</v>
      </c>
      <c r="C83" s="182" t="s">
        <v>229</v>
      </c>
      <c r="D83" s="185" t="s">
        <v>53</v>
      </c>
      <c r="E83" s="321"/>
      <c r="F83" s="320"/>
      <c r="G83" s="132"/>
      <c r="H83" s="296"/>
      <c r="I83" s="319"/>
      <c r="J83" s="318"/>
      <c r="K83" s="317"/>
      <c r="L83" s="317"/>
      <c r="M83" s="298"/>
      <c r="N83" s="298"/>
      <c r="O83" s="298"/>
      <c r="Q83" s="73"/>
      <c r="R83" s="148"/>
      <c r="S83" s="80"/>
      <c r="T83" s="73"/>
      <c r="W83" s="148"/>
      <c r="X83" s="73"/>
      <c r="Y83" s="73"/>
      <c r="Z83" s="73"/>
      <c r="AA83" s="73"/>
      <c r="AB83" s="73"/>
      <c r="AC83" s="73"/>
      <c r="AD83" s="73"/>
      <c r="AE83" s="73"/>
      <c r="AF83" s="73"/>
    </row>
    <row r="84" spans="1:32">
      <c r="A84" s="74"/>
      <c r="B84" s="322">
        <v>29</v>
      </c>
      <c r="C84" s="182" t="s">
        <v>132</v>
      </c>
      <c r="D84" s="185" t="s">
        <v>53</v>
      </c>
      <c r="E84" s="321"/>
      <c r="F84" s="320"/>
      <c r="G84" s="132"/>
      <c r="H84" s="296"/>
      <c r="I84" s="319"/>
      <c r="J84" s="318"/>
      <c r="K84" s="317"/>
      <c r="L84" s="317"/>
      <c r="M84" s="298"/>
      <c r="N84" s="298"/>
      <c r="O84" s="298"/>
      <c r="Q84" s="63"/>
      <c r="R84" s="73"/>
      <c r="S84" s="73"/>
      <c r="T84" s="73"/>
      <c r="W84" s="148"/>
      <c r="X84" s="73"/>
      <c r="Y84" s="73"/>
      <c r="Z84" s="73"/>
      <c r="AA84" s="73"/>
      <c r="AB84" s="73"/>
      <c r="AC84" s="73"/>
      <c r="AD84" s="73"/>
      <c r="AE84" s="73"/>
      <c r="AF84" s="73"/>
    </row>
    <row r="85" spans="1:32">
      <c r="A85" s="74"/>
      <c r="B85" s="322">
        <v>30</v>
      </c>
      <c r="C85" s="182" t="s">
        <v>129</v>
      </c>
      <c r="D85" s="185" t="s">
        <v>53</v>
      </c>
      <c r="E85" s="321"/>
      <c r="F85" s="320"/>
      <c r="G85" s="132"/>
      <c r="H85" s="296"/>
      <c r="I85" s="319"/>
      <c r="J85" s="318"/>
      <c r="K85" s="317"/>
      <c r="L85" s="317"/>
      <c r="M85" s="298"/>
      <c r="N85" s="298"/>
      <c r="O85" s="298"/>
      <c r="Q85" s="63"/>
      <c r="R85" s="73"/>
      <c r="S85" s="73"/>
      <c r="T85" s="73"/>
      <c r="W85" s="148"/>
      <c r="X85" s="73"/>
      <c r="Y85" s="73"/>
      <c r="Z85" s="73"/>
      <c r="AA85" s="73"/>
      <c r="AB85" s="73"/>
      <c r="AC85" s="73"/>
      <c r="AD85" s="73"/>
      <c r="AE85" s="73"/>
      <c r="AF85" s="73"/>
    </row>
    <row r="86" spans="1:32">
      <c r="A86" s="74"/>
      <c r="B86" s="322">
        <v>31</v>
      </c>
      <c r="C86" s="182" t="s">
        <v>134</v>
      </c>
      <c r="D86" s="185" t="s">
        <v>64</v>
      </c>
      <c r="E86" s="321"/>
      <c r="F86" s="320"/>
      <c r="G86" s="132"/>
      <c r="H86" s="296"/>
      <c r="I86" s="319"/>
      <c r="J86" s="298"/>
      <c r="K86" s="317"/>
      <c r="L86" s="298"/>
      <c r="M86" s="298"/>
      <c r="N86" s="298"/>
      <c r="O86" s="298"/>
      <c r="P86" s="298"/>
      <c r="Q86" s="63"/>
      <c r="R86" s="73"/>
      <c r="S86" s="73"/>
      <c r="T86" s="73"/>
      <c r="W86" s="148"/>
      <c r="X86" s="73"/>
      <c r="Y86" s="147"/>
      <c r="Z86" s="147"/>
      <c r="AA86" s="147"/>
      <c r="AB86" s="147"/>
      <c r="AC86" s="73"/>
      <c r="AD86" s="73"/>
      <c r="AE86" s="73"/>
      <c r="AF86" s="73"/>
    </row>
    <row r="87" spans="1:32">
      <c r="A87" s="74"/>
      <c r="B87" s="322">
        <v>32</v>
      </c>
      <c r="C87" s="182" t="s">
        <v>228</v>
      </c>
      <c r="D87" s="185" t="s">
        <v>64</v>
      </c>
      <c r="E87" s="321"/>
      <c r="F87" s="320"/>
      <c r="G87" s="132"/>
      <c r="H87" s="296"/>
      <c r="I87" s="298"/>
      <c r="J87" s="298"/>
      <c r="K87" s="298"/>
      <c r="L87" s="298"/>
      <c r="M87" s="298"/>
      <c r="N87" s="298"/>
      <c r="O87" s="298"/>
      <c r="P87" s="298"/>
      <c r="Q87" s="63"/>
      <c r="R87" s="73"/>
      <c r="S87" s="73"/>
      <c r="T87" s="73"/>
      <c r="W87" s="148"/>
      <c r="X87" s="73"/>
      <c r="Y87" s="147"/>
      <c r="Z87" s="147"/>
      <c r="AA87" s="147"/>
      <c r="AB87" s="147"/>
      <c r="AC87" s="73"/>
      <c r="AD87" s="73"/>
      <c r="AE87" s="73"/>
      <c r="AF87" s="73"/>
    </row>
    <row r="88" spans="1:32">
      <c r="A88" s="74"/>
      <c r="B88" s="322">
        <v>33</v>
      </c>
      <c r="C88" s="182" t="s">
        <v>177</v>
      </c>
      <c r="D88" s="185" t="s">
        <v>66</v>
      </c>
      <c r="E88" s="321"/>
      <c r="F88" s="320"/>
      <c r="G88" s="132"/>
      <c r="H88" s="296"/>
      <c r="I88" s="298"/>
      <c r="J88" s="298"/>
      <c r="K88" s="298"/>
      <c r="L88" s="298"/>
      <c r="M88" s="298"/>
      <c r="N88" s="298"/>
      <c r="O88" s="298"/>
      <c r="P88" s="298"/>
      <c r="Q88" s="148"/>
      <c r="R88" s="73"/>
      <c r="S88" s="73"/>
      <c r="T88" s="73"/>
      <c r="W88" s="148"/>
      <c r="X88" s="147"/>
      <c r="Y88" s="73"/>
      <c r="Z88" s="147"/>
      <c r="AA88" s="147"/>
      <c r="AB88" s="147"/>
      <c r="AC88" s="73"/>
      <c r="AD88" s="73"/>
      <c r="AE88" s="73"/>
      <c r="AF88" s="73"/>
    </row>
    <row r="89" spans="1:32">
      <c r="A89" s="74"/>
      <c r="B89" s="322">
        <v>34</v>
      </c>
      <c r="C89" s="182" t="s">
        <v>131</v>
      </c>
      <c r="D89" s="185" t="s">
        <v>66</v>
      </c>
      <c r="E89" s="321"/>
      <c r="F89" s="320"/>
      <c r="G89" s="132"/>
      <c r="H89" s="296"/>
      <c r="I89" s="298"/>
      <c r="J89" s="298"/>
      <c r="K89" s="298"/>
      <c r="L89" s="298"/>
      <c r="M89" s="298"/>
      <c r="N89" s="298"/>
      <c r="O89" s="298"/>
      <c r="P89" s="298"/>
      <c r="Q89" s="148"/>
      <c r="R89" s="73"/>
      <c r="S89" s="73"/>
      <c r="T89" s="73"/>
      <c r="V89" s="325"/>
      <c r="W89" s="324"/>
      <c r="X89" s="96"/>
      <c r="Y89" s="96"/>
      <c r="Z89" s="96"/>
      <c r="AA89" s="96"/>
      <c r="AB89" s="96"/>
      <c r="AC89" s="73"/>
      <c r="AD89" s="73"/>
      <c r="AE89" s="73"/>
      <c r="AF89" s="73"/>
    </row>
    <row r="90" spans="1:32">
      <c r="A90" s="74"/>
      <c r="B90" s="322">
        <v>35</v>
      </c>
      <c r="C90" s="182" t="s">
        <v>227</v>
      </c>
      <c r="D90" s="185" t="s">
        <v>77</v>
      </c>
      <c r="E90" s="321"/>
      <c r="F90" s="320"/>
      <c r="G90" s="132"/>
      <c r="H90" s="296"/>
      <c r="I90" s="319"/>
      <c r="J90" s="318"/>
      <c r="K90" s="317"/>
      <c r="L90" s="317"/>
      <c r="M90" s="298"/>
      <c r="N90" s="323"/>
      <c r="O90" s="298"/>
      <c r="P90" s="318"/>
      <c r="Q90" s="148"/>
      <c r="R90" s="73"/>
      <c r="S90" s="73"/>
      <c r="T90" s="73"/>
      <c r="W90" s="148"/>
      <c r="X90" s="96"/>
      <c r="Y90" s="96"/>
      <c r="Z90" s="96"/>
      <c r="AA90" s="96"/>
      <c r="AB90" s="96"/>
      <c r="AC90" s="73"/>
      <c r="AD90" s="73"/>
      <c r="AE90" s="73"/>
      <c r="AF90" s="73"/>
    </row>
    <row r="91" spans="1:32">
      <c r="A91" s="74"/>
      <c r="B91" s="322">
        <v>36</v>
      </c>
      <c r="C91" s="182" t="s">
        <v>226</v>
      </c>
      <c r="D91" s="185" t="s">
        <v>77</v>
      </c>
      <c r="E91" s="321"/>
      <c r="F91" s="320"/>
      <c r="G91" s="132"/>
      <c r="H91" s="296"/>
      <c r="I91" s="319"/>
      <c r="J91" s="318"/>
      <c r="K91" s="317"/>
      <c r="L91" s="317"/>
      <c r="M91" s="298"/>
      <c r="N91" s="323"/>
      <c r="O91" s="298"/>
      <c r="P91" s="318"/>
      <c r="Q91" s="148"/>
      <c r="R91" s="73"/>
      <c r="S91" s="73"/>
      <c r="T91" s="73"/>
      <c r="V91" s="73"/>
      <c r="W91" s="73"/>
      <c r="X91" s="73"/>
      <c r="Y91" s="73"/>
      <c r="Z91" s="73"/>
      <c r="AA91" s="73"/>
      <c r="AB91" s="73"/>
      <c r="AC91" s="73"/>
      <c r="AD91" s="73"/>
      <c r="AE91" s="73"/>
      <c r="AF91" s="73"/>
    </row>
    <row r="92" spans="1:32">
      <c r="A92" s="74"/>
      <c r="B92" s="322">
        <v>37</v>
      </c>
      <c r="C92" s="182" t="s">
        <v>225</v>
      </c>
      <c r="D92" s="185" t="s">
        <v>222</v>
      </c>
      <c r="E92" s="321"/>
      <c r="F92" s="320"/>
      <c r="G92" s="132"/>
      <c r="H92" s="296"/>
      <c r="I92" s="319"/>
      <c r="J92" s="318"/>
      <c r="K92" s="317"/>
      <c r="L92" s="317"/>
      <c r="M92" s="298"/>
      <c r="N92" s="323"/>
      <c r="O92" s="298"/>
      <c r="P92" s="318"/>
      <c r="Q92" s="148"/>
      <c r="R92" s="73"/>
      <c r="S92" s="73"/>
      <c r="T92" s="73"/>
      <c r="V92" s="73"/>
      <c r="W92" s="73"/>
      <c r="X92" s="73"/>
      <c r="Y92" s="73"/>
      <c r="Z92" s="73"/>
      <c r="AA92" s="73"/>
      <c r="AB92" s="73"/>
      <c r="AC92" s="73"/>
      <c r="AD92" s="73"/>
      <c r="AE92" s="73"/>
      <c r="AF92" s="73"/>
    </row>
    <row r="93" spans="1:32">
      <c r="A93" s="74"/>
      <c r="B93" s="322">
        <v>38</v>
      </c>
      <c r="C93" s="182" t="s">
        <v>224</v>
      </c>
      <c r="D93" s="185" t="s">
        <v>222</v>
      </c>
      <c r="E93" s="321"/>
      <c r="F93" s="320"/>
      <c r="G93" s="132"/>
      <c r="H93" s="296"/>
      <c r="I93" s="319"/>
      <c r="J93" s="298"/>
      <c r="K93" s="317"/>
      <c r="L93" s="317"/>
      <c r="M93" s="298"/>
      <c r="N93" s="323"/>
      <c r="O93" s="298"/>
      <c r="P93" s="318"/>
      <c r="Q93" s="148"/>
      <c r="R93" s="73"/>
      <c r="S93" s="73"/>
      <c r="T93" s="73"/>
      <c r="V93" s="73"/>
      <c r="W93" s="73"/>
      <c r="X93" s="73"/>
      <c r="Y93" s="73"/>
      <c r="Z93" s="73"/>
      <c r="AA93" s="73"/>
      <c r="AB93" s="73"/>
      <c r="AC93" s="73"/>
      <c r="AD93" s="73"/>
      <c r="AE93" s="73"/>
      <c r="AF93" s="73"/>
    </row>
    <row r="94" spans="1:32">
      <c r="A94" s="74"/>
      <c r="B94" s="322">
        <v>39</v>
      </c>
      <c r="C94" s="182" t="s">
        <v>223</v>
      </c>
      <c r="D94" s="185" t="s">
        <v>222</v>
      </c>
      <c r="E94" s="321"/>
      <c r="F94" s="320"/>
      <c r="G94" s="132"/>
      <c r="H94" s="296"/>
      <c r="I94" s="319"/>
      <c r="J94" s="318"/>
      <c r="K94" s="317"/>
      <c r="L94" s="317"/>
      <c r="M94" s="298"/>
      <c r="N94" s="323"/>
      <c r="O94" s="298"/>
      <c r="P94" s="318"/>
      <c r="Q94" s="148"/>
      <c r="R94" s="73"/>
      <c r="S94" s="73"/>
      <c r="T94" s="73"/>
      <c r="V94" s="73"/>
      <c r="W94" s="73"/>
      <c r="X94" s="73"/>
      <c r="Y94" s="73"/>
      <c r="Z94" s="73"/>
      <c r="AA94" s="73"/>
      <c r="AB94" s="73"/>
      <c r="AC94" s="73"/>
      <c r="AD94" s="73"/>
      <c r="AE94" s="73"/>
      <c r="AF94" s="73"/>
    </row>
    <row r="95" spans="1:32">
      <c r="A95" s="74"/>
      <c r="B95" s="322">
        <v>40</v>
      </c>
      <c r="C95" s="182" t="s">
        <v>127</v>
      </c>
      <c r="D95" s="185" t="s">
        <v>221</v>
      </c>
      <c r="E95" s="321"/>
      <c r="F95" s="320"/>
      <c r="G95" s="132"/>
      <c r="H95" s="296"/>
      <c r="I95" s="319"/>
      <c r="J95" s="318"/>
      <c r="K95" s="317"/>
      <c r="L95" s="317"/>
      <c r="M95" s="298"/>
      <c r="N95" s="323"/>
      <c r="O95" s="298"/>
      <c r="P95" s="318"/>
      <c r="Q95" s="148"/>
      <c r="R95" s="73"/>
      <c r="S95" s="73"/>
      <c r="T95" s="73"/>
      <c r="V95" s="73"/>
      <c r="W95" s="73"/>
      <c r="X95" s="73"/>
      <c r="Y95" s="73"/>
      <c r="Z95" s="73"/>
      <c r="AA95" s="73"/>
      <c r="AB95" s="73"/>
      <c r="AC95" s="73"/>
      <c r="AD95" s="73"/>
      <c r="AE95" s="73"/>
      <c r="AF95" s="73"/>
    </row>
    <row r="96" spans="1:32">
      <c r="A96" s="79"/>
      <c r="B96" s="322">
        <v>41</v>
      </c>
      <c r="C96" s="182" t="s">
        <v>163</v>
      </c>
      <c r="D96" s="185" t="s">
        <v>221</v>
      </c>
      <c r="E96" s="321"/>
      <c r="F96" s="320"/>
      <c r="G96" s="132"/>
      <c r="H96" s="296"/>
      <c r="I96" s="319"/>
      <c r="J96" s="318"/>
      <c r="K96" s="317"/>
      <c r="L96" s="317"/>
      <c r="M96" s="298"/>
      <c r="N96" s="323"/>
      <c r="O96" s="298"/>
      <c r="P96" s="318"/>
      <c r="Q96" s="148"/>
      <c r="R96" s="73"/>
      <c r="S96" s="73"/>
      <c r="T96" s="73"/>
      <c r="V96" s="73"/>
      <c r="W96" s="73"/>
      <c r="X96" s="73"/>
      <c r="Y96" s="73"/>
      <c r="Z96" s="73"/>
      <c r="AA96" s="73"/>
      <c r="AB96" s="73"/>
      <c r="AC96" s="73"/>
      <c r="AD96" s="73"/>
      <c r="AE96" s="73"/>
      <c r="AF96" s="73"/>
    </row>
    <row r="97" spans="1:32">
      <c r="A97" s="79"/>
      <c r="B97" s="322">
        <v>42</v>
      </c>
      <c r="C97" s="182" t="s">
        <v>220</v>
      </c>
      <c r="D97" s="185" t="s">
        <v>54</v>
      </c>
      <c r="E97" s="321"/>
      <c r="F97" s="320"/>
      <c r="G97" s="132"/>
      <c r="I97" s="319"/>
      <c r="J97" s="318"/>
      <c r="K97" s="317"/>
      <c r="L97" s="317"/>
      <c r="M97" s="298"/>
      <c r="N97" s="323"/>
      <c r="O97" s="298"/>
      <c r="P97" s="318"/>
      <c r="Q97" s="148"/>
      <c r="R97" s="73"/>
      <c r="S97" s="73"/>
      <c r="T97" s="73"/>
      <c r="V97" s="73"/>
      <c r="W97" s="73"/>
      <c r="X97" s="73"/>
      <c r="Y97" s="73"/>
      <c r="Z97" s="73"/>
      <c r="AA97" s="73"/>
      <c r="AB97" s="73"/>
      <c r="AC97" s="73"/>
      <c r="AD97" s="73"/>
      <c r="AE97" s="73"/>
      <c r="AF97" s="73"/>
    </row>
    <row r="98" spans="1:32">
      <c r="A98" s="79"/>
      <c r="B98" s="322">
        <v>43</v>
      </c>
      <c r="C98" s="182" t="s">
        <v>124</v>
      </c>
      <c r="D98" s="185" t="s">
        <v>54</v>
      </c>
      <c r="E98" s="321"/>
      <c r="F98" s="320"/>
      <c r="G98" s="132"/>
      <c r="I98" s="319"/>
      <c r="J98" s="318"/>
      <c r="K98" s="317"/>
      <c r="L98" s="317"/>
      <c r="M98" s="298"/>
      <c r="N98" s="323"/>
      <c r="O98" s="298"/>
      <c r="P98" s="318"/>
      <c r="Q98" s="73"/>
      <c r="R98" s="148"/>
      <c r="S98" s="80"/>
      <c r="T98" s="73"/>
      <c r="W98" s="148"/>
      <c r="X98" s="73"/>
      <c r="Y98" s="73"/>
      <c r="Z98" s="73"/>
      <c r="AA98" s="73"/>
      <c r="AB98" s="73"/>
      <c r="AC98" s="73"/>
      <c r="AD98" s="73"/>
      <c r="AE98" s="73"/>
      <c r="AF98" s="73"/>
    </row>
    <row r="99" spans="1:32">
      <c r="B99" s="322">
        <v>44</v>
      </c>
      <c r="C99" s="182" t="s">
        <v>127</v>
      </c>
      <c r="D99" s="185" t="s">
        <v>219</v>
      </c>
      <c r="E99" s="321"/>
      <c r="F99" s="320"/>
      <c r="G99" s="132"/>
      <c r="I99" s="319"/>
      <c r="J99" s="318"/>
      <c r="K99" s="317"/>
      <c r="L99" s="317"/>
      <c r="M99" s="298"/>
      <c r="N99" s="323"/>
      <c r="O99" s="298"/>
      <c r="P99" s="318"/>
      <c r="Q99" s="73"/>
      <c r="R99" s="148"/>
      <c r="S99" s="80"/>
      <c r="T99" s="73"/>
      <c r="W99" s="148"/>
      <c r="X99" s="73"/>
      <c r="Y99" s="73"/>
      <c r="Z99" s="73"/>
      <c r="AA99" s="73"/>
      <c r="AB99" s="73"/>
      <c r="AC99" s="73"/>
      <c r="AD99" s="73"/>
      <c r="AE99" s="73"/>
      <c r="AF99" s="73"/>
    </row>
    <row r="100" spans="1:32">
      <c r="B100" s="322">
        <v>45</v>
      </c>
      <c r="C100" s="182" t="s">
        <v>129</v>
      </c>
      <c r="D100" s="185" t="s">
        <v>219</v>
      </c>
      <c r="E100" s="321"/>
      <c r="F100" s="320"/>
      <c r="G100" s="132"/>
      <c r="I100" s="319"/>
      <c r="J100" s="318"/>
      <c r="K100" s="317"/>
      <c r="L100" s="317"/>
      <c r="M100" s="298"/>
      <c r="N100" s="298"/>
      <c r="O100" s="298"/>
      <c r="Q100" s="73"/>
      <c r="R100" s="148"/>
      <c r="S100" s="80"/>
      <c r="T100" s="73"/>
      <c r="W100" s="148"/>
      <c r="X100" s="73"/>
      <c r="Y100" s="73"/>
      <c r="Z100" s="73"/>
      <c r="AA100" s="73"/>
      <c r="AB100" s="73"/>
      <c r="AC100" s="73"/>
      <c r="AD100" s="73"/>
      <c r="AE100" s="73"/>
      <c r="AF100" s="73"/>
    </row>
    <row r="101" spans="1:32">
      <c r="I101" s="319"/>
      <c r="J101" s="318"/>
      <c r="K101" s="317"/>
      <c r="L101" s="317"/>
      <c r="M101" s="298"/>
      <c r="N101" s="298"/>
      <c r="O101" s="298"/>
      <c r="Q101" s="73"/>
      <c r="R101" s="148"/>
      <c r="S101" s="80"/>
      <c r="T101" s="73"/>
      <c r="W101" s="148"/>
      <c r="X101" s="73"/>
      <c r="Y101" s="73"/>
      <c r="Z101" s="73"/>
      <c r="AA101" s="73"/>
      <c r="AB101" s="73"/>
      <c r="AC101" s="73"/>
      <c r="AD101" s="73"/>
      <c r="AE101" s="73"/>
      <c r="AF101" s="73"/>
    </row>
    <row r="102" spans="1:32">
      <c r="I102" s="319"/>
      <c r="J102" s="318"/>
      <c r="K102" s="317"/>
      <c r="L102" s="317"/>
      <c r="M102" s="298"/>
      <c r="N102" s="298"/>
      <c r="O102" s="298"/>
      <c r="Q102" s="73"/>
      <c r="R102" s="148"/>
      <c r="S102" s="80"/>
      <c r="T102" s="73"/>
      <c r="W102" s="148"/>
      <c r="X102" s="73"/>
      <c r="Y102" s="73"/>
      <c r="Z102" s="73"/>
      <c r="AA102" s="73"/>
      <c r="AB102" s="73"/>
      <c r="AC102" s="73"/>
      <c r="AD102" s="73"/>
      <c r="AE102" s="73"/>
      <c r="AF102" s="73"/>
    </row>
    <row r="103" spans="1:32">
      <c r="I103" s="319"/>
      <c r="J103" s="318"/>
      <c r="K103" s="317"/>
      <c r="L103" s="317"/>
      <c r="M103" s="298"/>
      <c r="N103" s="298"/>
      <c r="O103" s="298"/>
      <c r="Q103" s="73"/>
      <c r="R103" s="148"/>
      <c r="S103" s="80"/>
      <c r="T103" s="73"/>
      <c r="W103" s="148"/>
      <c r="X103" s="73"/>
      <c r="Y103" s="73"/>
      <c r="Z103" s="73"/>
      <c r="AA103" s="73"/>
      <c r="AB103" s="73"/>
      <c r="AC103" s="73"/>
      <c r="AD103" s="73"/>
      <c r="AE103" s="73"/>
      <c r="AF103" s="73"/>
    </row>
    <row r="104" spans="1:32">
      <c r="I104" s="319"/>
      <c r="J104" s="318"/>
      <c r="K104" s="317"/>
      <c r="L104" s="317"/>
      <c r="M104" s="298"/>
      <c r="N104" s="298"/>
      <c r="O104" s="298"/>
      <c r="Q104" s="73"/>
      <c r="R104" s="148"/>
      <c r="S104" s="80"/>
      <c r="T104" s="73"/>
      <c r="W104" s="148"/>
      <c r="X104" s="73"/>
      <c r="Y104" s="73"/>
      <c r="Z104" s="73"/>
      <c r="AA104" s="73"/>
      <c r="AB104" s="73"/>
      <c r="AC104" s="73"/>
      <c r="AD104" s="73"/>
      <c r="AE104" s="73"/>
      <c r="AF104" s="73"/>
    </row>
    <row r="105" spans="1:32">
      <c r="I105" s="319"/>
      <c r="J105" s="318"/>
      <c r="K105" s="317"/>
      <c r="L105" s="317"/>
      <c r="M105" s="298"/>
      <c r="N105" s="298"/>
      <c r="O105" s="298"/>
      <c r="Q105" s="73"/>
      <c r="R105" s="148"/>
      <c r="S105" s="80"/>
      <c r="T105" s="73"/>
      <c r="W105" s="148"/>
      <c r="X105" s="73"/>
      <c r="Y105" s="73"/>
      <c r="Z105" s="73"/>
      <c r="AA105" s="73"/>
      <c r="AB105" s="73"/>
      <c r="AC105" s="73"/>
      <c r="AD105" s="73"/>
      <c r="AE105" s="73"/>
      <c r="AF105" s="73"/>
    </row>
    <row r="106" spans="1:32">
      <c r="I106" s="319"/>
      <c r="J106" s="318"/>
      <c r="K106" s="317"/>
      <c r="L106" s="317"/>
      <c r="M106" s="298"/>
      <c r="N106" s="298"/>
      <c r="O106" s="298"/>
      <c r="Q106" s="73"/>
      <c r="R106" s="148"/>
      <c r="S106" s="80"/>
      <c r="T106" s="73"/>
      <c r="W106" s="148"/>
      <c r="X106" s="73"/>
      <c r="Y106" s="73"/>
      <c r="Z106" s="73"/>
      <c r="AA106" s="73"/>
      <c r="AB106" s="73"/>
      <c r="AC106" s="73"/>
      <c r="AD106" s="73"/>
      <c r="AE106" s="73"/>
      <c r="AF106" s="73"/>
    </row>
    <row r="107" spans="1:32">
      <c r="I107" s="319"/>
      <c r="J107" s="318"/>
      <c r="K107" s="317"/>
      <c r="L107" s="317"/>
      <c r="M107" s="298"/>
      <c r="N107" s="298"/>
      <c r="O107" s="298"/>
      <c r="Q107" s="73"/>
      <c r="R107" s="148"/>
      <c r="S107" s="80"/>
      <c r="T107" s="73"/>
      <c r="W107" s="148"/>
      <c r="X107" s="73"/>
      <c r="Y107" s="73"/>
      <c r="Z107" s="73"/>
      <c r="AA107" s="73"/>
      <c r="AB107" s="73"/>
      <c r="AC107" s="73"/>
      <c r="AD107" s="73"/>
      <c r="AE107" s="73"/>
      <c r="AF107" s="73"/>
    </row>
    <row r="108" spans="1:32">
      <c r="I108" s="319"/>
      <c r="J108" s="318"/>
      <c r="K108" s="317"/>
      <c r="L108" s="317"/>
      <c r="M108" s="298"/>
      <c r="N108" s="298"/>
      <c r="O108" s="298"/>
      <c r="Q108" s="73"/>
      <c r="R108" s="148"/>
      <c r="S108" s="80"/>
      <c r="T108" s="73"/>
      <c r="W108" s="148"/>
      <c r="X108" s="73"/>
      <c r="Y108" s="73"/>
      <c r="Z108" s="73"/>
      <c r="AA108" s="73"/>
      <c r="AB108" s="73"/>
      <c r="AC108" s="73"/>
      <c r="AD108" s="73"/>
      <c r="AE108" s="73"/>
      <c r="AF108" s="73"/>
    </row>
    <row r="109" spans="1:32">
      <c r="I109" s="319"/>
      <c r="J109" s="318"/>
      <c r="K109" s="317"/>
      <c r="L109" s="317"/>
      <c r="M109" s="298"/>
      <c r="N109" s="298"/>
      <c r="O109" s="298"/>
      <c r="Q109" s="73"/>
      <c r="R109" s="148"/>
      <c r="S109" s="80"/>
      <c r="T109" s="73"/>
      <c r="W109" s="148"/>
      <c r="X109" s="73"/>
      <c r="Y109" s="73"/>
      <c r="Z109" s="73"/>
      <c r="AA109" s="73"/>
      <c r="AB109" s="73"/>
      <c r="AC109" s="73"/>
      <c r="AD109" s="73"/>
      <c r="AE109" s="73"/>
      <c r="AF109" s="73"/>
    </row>
    <row r="110" spans="1:32">
      <c r="I110" s="319"/>
      <c r="J110" s="318"/>
      <c r="K110" s="317"/>
      <c r="L110" s="317"/>
      <c r="M110" s="298"/>
      <c r="N110" s="298"/>
      <c r="O110" s="298"/>
      <c r="Q110" s="73"/>
      <c r="R110" s="148"/>
      <c r="S110" s="80"/>
      <c r="T110" s="73"/>
      <c r="W110" s="148"/>
      <c r="X110" s="73"/>
      <c r="Y110" s="73"/>
      <c r="Z110" s="73"/>
      <c r="AA110" s="73"/>
      <c r="AB110" s="73"/>
      <c r="AC110" s="73"/>
      <c r="AD110" s="73"/>
      <c r="AE110" s="73"/>
      <c r="AF110" s="73"/>
    </row>
    <row r="111" spans="1:32">
      <c r="I111" s="319"/>
      <c r="J111" s="318"/>
      <c r="K111" s="317"/>
      <c r="L111" s="317"/>
      <c r="M111" s="298"/>
      <c r="N111" s="298"/>
      <c r="O111" s="298"/>
      <c r="Q111" s="73"/>
      <c r="R111" s="148"/>
      <c r="S111" s="80"/>
      <c r="T111" s="73"/>
      <c r="W111" s="148"/>
      <c r="X111" s="73"/>
      <c r="Y111" s="73"/>
      <c r="Z111" s="73"/>
      <c r="AA111" s="73"/>
      <c r="AB111" s="73"/>
      <c r="AC111" s="73"/>
      <c r="AD111" s="73"/>
      <c r="AE111" s="73"/>
      <c r="AF111" s="73"/>
    </row>
    <row r="112" spans="1:32">
      <c r="I112" s="319"/>
      <c r="J112" s="318"/>
      <c r="K112" s="317"/>
      <c r="L112" s="317"/>
      <c r="M112" s="298"/>
      <c r="N112" s="298"/>
      <c r="O112" s="298"/>
      <c r="Q112" s="73"/>
      <c r="R112" s="148"/>
      <c r="S112" s="80"/>
      <c r="T112" s="73"/>
      <c r="W112" s="148"/>
      <c r="X112" s="73"/>
      <c r="Y112" s="73"/>
      <c r="Z112" s="73"/>
      <c r="AA112" s="73"/>
      <c r="AB112" s="73"/>
      <c r="AC112" s="73"/>
      <c r="AD112" s="73"/>
      <c r="AE112" s="73"/>
      <c r="AF112" s="73"/>
    </row>
    <row r="113" spans="9:32">
      <c r="I113" s="319"/>
      <c r="J113" s="318"/>
      <c r="K113" s="317"/>
      <c r="L113" s="317"/>
      <c r="M113" s="298"/>
      <c r="N113" s="298"/>
      <c r="O113" s="298"/>
      <c r="Q113" s="73"/>
      <c r="R113" s="148"/>
      <c r="S113" s="80"/>
      <c r="T113" s="73"/>
      <c r="W113" s="148"/>
      <c r="X113" s="73"/>
      <c r="Y113" s="73"/>
      <c r="Z113" s="73"/>
      <c r="AA113" s="73"/>
      <c r="AB113" s="73"/>
      <c r="AC113" s="73"/>
      <c r="AD113" s="73"/>
      <c r="AE113" s="73"/>
      <c r="AF113" s="73"/>
    </row>
    <row r="114" spans="9:32">
      <c r="I114" s="319"/>
      <c r="J114" s="318"/>
      <c r="K114" s="317"/>
      <c r="L114" s="317"/>
      <c r="M114" s="298"/>
      <c r="N114" s="298"/>
      <c r="O114" s="298"/>
      <c r="Q114" s="73"/>
      <c r="R114" s="148"/>
      <c r="S114" s="80"/>
      <c r="T114" s="73"/>
      <c r="W114" s="148"/>
      <c r="X114" s="73"/>
      <c r="Y114" s="73"/>
      <c r="Z114" s="73"/>
      <c r="AA114" s="73"/>
      <c r="AB114" s="73"/>
      <c r="AC114" s="73"/>
      <c r="AD114" s="73"/>
      <c r="AE114" s="73"/>
      <c r="AF114" s="73"/>
    </row>
    <row r="115" spans="9:32">
      <c r="I115" s="319"/>
      <c r="J115" s="318"/>
      <c r="K115" s="317"/>
      <c r="L115" s="317"/>
      <c r="M115" s="298"/>
      <c r="N115" s="298"/>
      <c r="O115" s="298"/>
      <c r="Q115" s="73"/>
      <c r="R115" s="148"/>
      <c r="S115" s="80"/>
      <c r="T115" s="73"/>
      <c r="W115" s="148"/>
      <c r="X115" s="73"/>
      <c r="Y115" s="73"/>
      <c r="Z115" s="73"/>
      <c r="AA115" s="73"/>
      <c r="AB115" s="73"/>
      <c r="AC115" s="73"/>
      <c r="AD115" s="73"/>
      <c r="AE115" s="73"/>
      <c r="AF115" s="73"/>
    </row>
    <row r="116" spans="9:32">
      <c r="I116" s="319"/>
      <c r="J116" s="318"/>
      <c r="K116" s="317"/>
      <c r="L116" s="317"/>
      <c r="M116" s="298"/>
      <c r="N116" s="298"/>
      <c r="O116" s="298"/>
      <c r="Q116" s="73"/>
      <c r="R116" s="148"/>
      <c r="S116" s="80"/>
      <c r="T116" s="73"/>
      <c r="W116" s="148"/>
      <c r="X116" s="73"/>
      <c r="Y116" s="73"/>
      <c r="Z116" s="73"/>
      <c r="AA116" s="73"/>
      <c r="AB116" s="73"/>
      <c r="AC116" s="73"/>
      <c r="AD116" s="73"/>
      <c r="AE116" s="73"/>
      <c r="AF116" s="73"/>
    </row>
    <row r="117" spans="9:32">
      <c r="I117" s="319"/>
      <c r="J117" s="318"/>
      <c r="K117" s="317"/>
      <c r="L117" s="317"/>
      <c r="M117" s="298"/>
      <c r="N117" s="298"/>
      <c r="O117" s="298"/>
      <c r="Q117" s="73"/>
      <c r="R117" s="148"/>
      <c r="S117" s="80"/>
      <c r="T117" s="73"/>
      <c r="W117" s="148"/>
      <c r="X117" s="73"/>
      <c r="Y117" s="73"/>
      <c r="Z117" s="73"/>
      <c r="AA117" s="73"/>
      <c r="AB117" s="73"/>
      <c r="AC117" s="73"/>
      <c r="AD117" s="73"/>
      <c r="AE117" s="73"/>
      <c r="AF117" s="73"/>
    </row>
    <row r="118" spans="9:32">
      <c r="I118" s="319"/>
      <c r="J118" s="318"/>
      <c r="K118" s="317"/>
      <c r="L118" s="317"/>
      <c r="M118" s="298"/>
      <c r="N118" s="298"/>
      <c r="O118" s="298"/>
      <c r="Q118" s="73"/>
      <c r="R118" s="148"/>
      <c r="S118" s="80"/>
      <c r="T118" s="73"/>
      <c r="W118" s="148"/>
      <c r="X118" s="73"/>
      <c r="Y118" s="73"/>
      <c r="Z118" s="73"/>
      <c r="AA118" s="73"/>
      <c r="AB118" s="73"/>
      <c r="AC118" s="73"/>
      <c r="AD118" s="73"/>
      <c r="AE118" s="73"/>
      <c r="AF118" s="73"/>
    </row>
    <row r="119" spans="9:32">
      <c r="I119" s="319"/>
      <c r="J119" s="318"/>
      <c r="K119" s="317"/>
      <c r="L119" s="317"/>
      <c r="M119" s="298"/>
      <c r="N119" s="298"/>
      <c r="O119" s="298"/>
      <c r="Q119" s="73"/>
      <c r="R119" s="148"/>
      <c r="S119" s="80"/>
      <c r="T119" s="73"/>
      <c r="W119" s="148"/>
      <c r="X119" s="73"/>
      <c r="Y119" s="73"/>
      <c r="Z119" s="73"/>
      <c r="AA119" s="73"/>
      <c r="AB119" s="73"/>
      <c r="AC119" s="73"/>
      <c r="AD119" s="73"/>
      <c r="AE119" s="73"/>
      <c r="AF119" s="73"/>
    </row>
    <row r="120" spans="9:32">
      <c r="I120" s="319"/>
      <c r="J120" s="318"/>
      <c r="K120" s="317"/>
      <c r="L120" s="317"/>
      <c r="M120" s="298"/>
      <c r="N120" s="298"/>
      <c r="O120" s="298"/>
      <c r="Q120" s="73"/>
      <c r="R120" s="148"/>
      <c r="S120" s="80"/>
      <c r="T120" s="73"/>
      <c r="W120" s="148"/>
      <c r="X120" s="73"/>
      <c r="Y120" s="73"/>
      <c r="Z120" s="73"/>
      <c r="AA120" s="73"/>
      <c r="AB120" s="73"/>
      <c r="AC120" s="73"/>
      <c r="AD120" s="73"/>
      <c r="AE120" s="73"/>
      <c r="AF120" s="73"/>
    </row>
    <row r="121" spans="9:32">
      <c r="I121" s="319"/>
      <c r="J121" s="318"/>
      <c r="K121" s="317"/>
      <c r="L121" s="317"/>
      <c r="M121" s="298"/>
      <c r="N121" s="298"/>
      <c r="O121" s="298"/>
      <c r="Q121" s="73"/>
      <c r="R121" s="148"/>
      <c r="S121" s="80"/>
      <c r="T121" s="73"/>
      <c r="W121" s="148"/>
      <c r="X121" s="73"/>
      <c r="Y121" s="73"/>
      <c r="Z121" s="73"/>
      <c r="AA121" s="73"/>
      <c r="AB121" s="73"/>
      <c r="AC121" s="73"/>
      <c r="AD121" s="73"/>
      <c r="AE121" s="73"/>
      <c r="AF121" s="73"/>
    </row>
    <row r="122" spans="9:32">
      <c r="I122" s="319"/>
      <c r="J122" s="318"/>
      <c r="K122" s="317"/>
      <c r="L122" s="317"/>
      <c r="M122" s="298"/>
      <c r="N122" s="298"/>
      <c r="O122" s="298"/>
      <c r="Q122" s="73"/>
      <c r="R122" s="148"/>
      <c r="S122" s="80"/>
      <c r="T122" s="73"/>
      <c r="W122" s="148"/>
      <c r="X122" s="73"/>
      <c r="Y122" s="73"/>
      <c r="Z122" s="73"/>
      <c r="AA122" s="73"/>
      <c r="AB122" s="73"/>
      <c r="AC122" s="73"/>
      <c r="AD122" s="73"/>
      <c r="AE122" s="73"/>
      <c r="AF122" s="73"/>
    </row>
    <row r="123" spans="9:32">
      <c r="I123" s="319"/>
      <c r="J123" s="318"/>
      <c r="K123" s="317"/>
      <c r="L123" s="317"/>
      <c r="M123" s="298"/>
      <c r="N123" s="298"/>
      <c r="O123" s="298"/>
      <c r="W123" s="148"/>
      <c r="X123" s="73"/>
      <c r="Y123" s="73"/>
      <c r="Z123" s="73"/>
      <c r="AA123" s="73"/>
      <c r="AB123" s="73"/>
      <c r="AC123" s="73"/>
      <c r="AD123" s="73"/>
      <c r="AE123" s="73"/>
      <c r="AF123" s="73"/>
    </row>
    <row r="124" spans="9:32">
      <c r="I124" s="319"/>
      <c r="J124" s="318"/>
      <c r="K124" s="317"/>
      <c r="L124" s="317"/>
      <c r="M124" s="298"/>
      <c r="N124" s="298"/>
      <c r="O124" s="298"/>
      <c r="W124" s="148"/>
      <c r="X124" s="73"/>
      <c r="Y124" s="73"/>
      <c r="Z124" s="73"/>
      <c r="AA124" s="73"/>
      <c r="AB124" s="73"/>
      <c r="AC124" s="73"/>
      <c r="AD124" s="73"/>
      <c r="AE124" s="73"/>
      <c r="AF124" s="73"/>
    </row>
  </sheetData>
  <mergeCells count="212">
    <mergeCell ref="S47:S48"/>
    <mergeCell ref="D47:D48"/>
    <mergeCell ref="A45:A46"/>
    <mergeCell ref="B45:B46"/>
    <mergeCell ref="C45:C46"/>
    <mergeCell ref="D45:D46"/>
    <mergeCell ref="S45:S46"/>
    <mergeCell ref="T45:T46"/>
    <mergeCell ref="T47:T48"/>
    <mergeCell ref="A47:A48"/>
    <mergeCell ref="B47:B48"/>
    <mergeCell ref="C47:C48"/>
    <mergeCell ref="Q45:Q46"/>
    <mergeCell ref="Q47:Q48"/>
    <mergeCell ref="R45:R46"/>
    <mergeCell ref="R47:R48"/>
    <mergeCell ref="B39:B40"/>
    <mergeCell ref="C39:C40"/>
    <mergeCell ref="D39:D40"/>
    <mergeCell ref="Q41:Q42"/>
    <mergeCell ref="R41:R42"/>
    <mergeCell ref="S41:S42"/>
    <mergeCell ref="T41:T42"/>
    <mergeCell ref="A41:A42"/>
    <mergeCell ref="B41:B42"/>
    <mergeCell ref="C41:C42"/>
    <mergeCell ref="D41:D42"/>
    <mergeCell ref="G42:G43"/>
    <mergeCell ref="Q43:Q44"/>
    <mergeCell ref="R43:R44"/>
    <mergeCell ref="S43:S44"/>
    <mergeCell ref="T43:T44"/>
    <mergeCell ref="A43:A44"/>
    <mergeCell ref="B43:B44"/>
    <mergeCell ref="C43:C44"/>
    <mergeCell ref="Q35:Q36"/>
    <mergeCell ref="R35:R36"/>
    <mergeCell ref="S35:S36"/>
    <mergeCell ref="T35:T36"/>
    <mergeCell ref="A35:A36"/>
    <mergeCell ref="B35:B36"/>
    <mergeCell ref="C35:C36"/>
    <mergeCell ref="D35:D36"/>
    <mergeCell ref="Q37:Q38"/>
    <mergeCell ref="R37:R38"/>
    <mergeCell ref="S37:S38"/>
    <mergeCell ref="T37:T38"/>
    <mergeCell ref="A37:A38"/>
    <mergeCell ref="B37:B38"/>
    <mergeCell ref="C37:C38"/>
    <mergeCell ref="D37:D38"/>
    <mergeCell ref="F34:F35"/>
    <mergeCell ref="F38:F39"/>
    <mergeCell ref="H36:H37"/>
    <mergeCell ref="Q39:Q40"/>
    <mergeCell ref="R39:R40"/>
    <mergeCell ref="S39:S40"/>
    <mergeCell ref="T39:T40"/>
    <mergeCell ref="A39:A40"/>
    <mergeCell ref="S33:S34"/>
    <mergeCell ref="T33:T34"/>
    <mergeCell ref="G30:G31"/>
    <mergeCell ref="C11:C12"/>
    <mergeCell ref="A11:A12"/>
    <mergeCell ref="A5:A6"/>
    <mergeCell ref="T29:T30"/>
    <mergeCell ref="S13:S14"/>
    <mergeCell ref="S25:S26"/>
    <mergeCell ref="S15:S16"/>
    <mergeCell ref="S31:S32"/>
    <mergeCell ref="T31:T32"/>
    <mergeCell ref="A31:A32"/>
    <mergeCell ref="B31:B32"/>
    <mergeCell ref="C31:C32"/>
    <mergeCell ref="D31:D32"/>
    <mergeCell ref="A33:A34"/>
    <mergeCell ref="B33:B34"/>
    <mergeCell ref="C33:C34"/>
    <mergeCell ref="D33:D34"/>
    <mergeCell ref="Q31:Q32"/>
    <mergeCell ref="R31:R32"/>
    <mergeCell ref="Q33:Q34"/>
    <mergeCell ref="R33:R34"/>
    <mergeCell ref="S17:S18"/>
    <mergeCell ref="T27:T28"/>
    <mergeCell ref="S23:S24"/>
    <mergeCell ref="S29:S30"/>
    <mergeCell ref="S19:S20"/>
    <mergeCell ref="S21:S22"/>
    <mergeCell ref="T21:T22"/>
    <mergeCell ref="T19:T20"/>
    <mergeCell ref="T15:T16"/>
    <mergeCell ref="T17:T18"/>
    <mergeCell ref="S27:S28"/>
    <mergeCell ref="T23:T24"/>
    <mergeCell ref="T25:T26"/>
    <mergeCell ref="A7:A8"/>
    <mergeCell ref="A9:A10"/>
    <mergeCell ref="Q13:Q14"/>
    <mergeCell ref="A3:A4"/>
    <mergeCell ref="S3:S4"/>
    <mergeCell ref="S7:S8"/>
    <mergeCell ref="S5:S6"/>
    <mergeCell ref="Q3:Q4"/>
    <mergeCell ref="R3:R4"/>
    <mergeCell ref="R5:R6"/>
    <mergeCell ref="B3:B4"/>
    <mergeCell ref="B5:B6"/>
    <mergeCell ref="D3:D4"/>
    <mergeCell ref="R7:R8"/>
    <mergeCell ref="D13:D14"/>
    <mergeCell ref="A13:A14"/>
    <mergeCell ref="B11:B12"/>
    <mergeCell ref="B13:B14"/>
    <mergeCell ref="B9:B10"/>
    <mergeCell ref="B7:B8"/>
    <mergeCell ref="T3:T4"/>
    <mergeCell ref="T5:T6"/>
    <mergeCell ref="T7:T8"/>
    <mergeCell ref="Q7:Q8"/>
    <mergeCell ref="C7:C8"/>
    <mergeCell ref="G8:G9"/>
    <mergeCell ref="Q5:Q6"/>
    <mergeCell ref="C9:C10"/>
    <mergeCell ref="R11:R12"/>
    <mergeCell ref="Q11:Q12"/>
    <mergeCell ref="H12:H13"/>
    <mergeCell ref="O10:O11"/>
    <mergeCell ref="T9:T10"/>
    <mergeCell ref="S9:S10"/>
    <mergeCell ref="R9:R10"/>
    <mergeCell ref="T11:T12"/>
    <mergeCell ref="Q9:Q10"/>
    <mergeCell ref="S11:S12"/>
    <mergeCell ref="T13:T14"/>
    <mergeCell ref="R13:R14"/>
    <mergeCell ref="A15:A16"/>
    <mergeCell ref="C17:C18"/>
    <mergeCell ref="A21:A22"/>
    <mergeCell ref="R23:R24"/>
    <mergeCell ref="R17:R18"/>
    <mergeCell ref="Q15:Q16"/>
    <mergeCell ref="R15:R16"/>
    <mergeCell ref="D21:D22"/>
    <mergeCell ref="R21:R22"/>
    <mergeCell ref="Q21:Q22"/>
    <mergeCell ref="Q19:Q20"/>
    <mergeCell ref="Q17:Q18"/>
    <mergeCell ref="A17:A18"/>
    <mergeCell ref="B17:B18"/>
    <mergeCell ref="A19:A20"/>
    <mergeCell ref="B21:B22"/>
    <mergeCell ref="B19:B20"/>
    <mergeCell ref="B15:B16"/>
    <mergeCell ref="R29:R30"/>
    <mergeCell ref="Q29:Q30"/>
    <mergeCell ref="R27:R28"/>
    <mergeCell ref="Q27:Q28"/>
    <mergeCell ref="Q25:Q26"/>
    <mergeCell ref="R25:R26"/>
    <mergeCell ref="G18:G19"/>
    <mergeCell ref="L24:L25"/>
    <mergeCell ref="C15:C16"/>
    <mergeCell ref="Q23:Q24"/>
    <mergeCell ref="R19:R20"/>
    <mergeCell ref="C19:C20"/>
    <mergeCell ref="F22:F23"/>
    <mergeCell ref="C21:C22"/>
    <mergeCell ref="F26:F27"/>
    <mergeCell ref="J25:K25"/>
    <mergeCell ref="I24:I25"/>
    <mergeCell ref="D15:D16"/>
    <mergeCell ref="A29:A30"/>
    <mergeCell ref="C29:C30"/>
    <mergeCell ref="D29:D30"/>
    <mergeCell ref="B29:B30"/>
    <mergeCell ref="A23:A24"/>
    <mergeCell ref="D27:D28"/>
    <mergeCell ref="B23:B24"/>
    <mergeCell ref="A27:A28"/>
    <mergeCell ref="C27:C28"/>
    <mergeCell ref="B27:B28"/>
    <mergeCell ref="A25:A26"/>
    <mergeCell ref="B25:B26"/>
    <mergeCell ref="C23:C24"/>
    <mergeCell ref="D25:D26"/>
    <mergeCell ref="D23:D24"/>
    <mergeCell ref="C25:C26"/>
    <mergeCell ref="E55:G55"/>
    <mergeCell ref="K51:L51"/>
    <mergeCell ref="I51:J51"/>
    <mergeCell ref="K50:L50"/>
    <mergeCell ref="I50:J50"/>
    <mergeCell ref="E1:P1"/>
    <mergeCell ref="C5:C6"/>
    <mergeCell ref="D11:D12"/>
    <mergeCell ref="C3:C4"/>
    <mergeCell ref="D43:D44"/>
    <mergeCell ref="C13:C14"/>
    <mergeCell ref="D5:D6"/>
    <mergeCell ref="D7:D8"/>
    <mergeCell ref="D9:D10"/>
    <mergeCell ref="D19:D20"/>
    <mergeCell ref="D17:D18"/>
    <mergeCell ref="N18:N19"/>
    <mergeCell ref="N8:N9"/>
    <mergeCell ref="M12:M13"/>
    <mergeCell ref="M36:M37"/>
    <mergeCell ref="O22:O23"/>
    <mergeCell ref="O26:O27"/>
    <mergeCell ref="O38:O39"/>
    <mergeCell ref="P6:P7"/>
  </mergeCells>
  <phoneticPr fontId="3"/>
  <conditionalFormatting sqref="E5 E8 F24 F12 F9 F7 G4 G11 G23 G35 H19 I37 L37 M8 M19 M41 N11 N23 N35 N43 O7 O24 P5 P8 G14 G26 G38 F20 H30 H8 I12 L12 N14 O20 N26 N38">
    <cfRule type="expression" dxfId="457" priority="319">
      <formula>COUNTBLANK(E4)=1</formula>
    </cfRule>
  </conditionalFormatting>
  <conditionalFormatting sqref="E6">
    <cfRule type="expression" dxfId="456" priority="317">
      <formula>E5&lt;E8</formula>
    </cfRule>
    <cfRule type="expression" dxfId="455" priority="318">
      <formula>COUNTBLANK(E5)=1</formula>
    </cfRule>
  </conditionalFormatting>
  <conditionalFormatting sqref="E19 E22">
    <cfRule type="expression" dxfId="454" priority="316">
      <formula>COUNTBLANK(E19)=1</formula>
    </cfRule>
  </conditionalFormatting>
  <conditionalFormatting sqref="E20">
    <cfRule type="expression" dxfId="453" priority="314">
      <formula>E19&lt;E22</formula>
    </cfRule>
    <cfRule type="expression" dxfId="452" priority="315">
      <formula>COUNTBLANK(E19)=1</formula>
    </cfRule>
  </conditionalFormatting>
  <conditionalFormatting sqref="F6">
    <cfRule type="expression" dxfId="451" priority="292">
      <formula>F7&lt;F3</formula>
    </cfRule>
    <cfRule type="expression" dxfId="450" priority="313">
      <formula>COUNTBLANK(F7)=1</formula>
    </cfRule>
  </conditionalFormatting>
  <conditionalFormatting sqref="H18">
    <cfRule type="expression" dxfId="449" priority="215">
      <formula>H8&gt;H19</formula>
    </cfRule>
    <cfRule type="expression" dxfId="448" priority="224">
      <formula>COUNTBLANK(H8)=1</formula>
    </cfRule>
    <cfRule type="expression" dxfId="447" priority="312">
      <formula>COUNTBLANK(H19)=1</formula>
    </cfRule>
  </conditionalFormatting>
  <conditionalFormatting sqref="I36">
    <cfRule type="expression" dxfId="446" priority="311">
      <formula>COUNTBLANK(I37)=1</formula>
    </cfRule>
  </conditionalFormatting>
  <conditionalFormatting sqref="G10">
    <cfRule type="expression" dxfId="445" priority="233">
      <formula>COUNTBLANK(G4)=1</formula>
    </cfRule>
    <cfRule type="expression" dxfId="444" priority="238">
      <formula>G11&lt;G4</formula>
    </cfRule>
    <cfRule type="expression" dxfId="443" priority="310">
      <formula>COUNTBLANK(G11)=1</formula>
    </cfRule>
  </conditionalFormatting>
  <conditionalFormatting sqref="G22">
    <cfRule type="expression" dxfId="442" priority="180">
      <formula>G14&gt;G23</formula>
    </cfRule>
    <cfRule type="expression" dxfId="441" priority="309">
      <formula>COUNTBLANK(G23)=1</formula>
    </cfRule>
  </conditionalFormatting>
  <conditionalFormatting sqref="F10">
    <cfRule type="expression" dxfId="440" priority="307">
      <formula>F9&lt;F12</formula>
    </cfRule>
    <cfRule type="expression" dxfId="439" priority="308">
      <formula>COUNTBLANK(F9)=1</formula>
    </cfRule>
  </conditionalFormatting>
  <conditionalFormatting sqref="E10">
    <cfRule type="expression" dxfId="438" priority="304">
      <formula>F9&lt;F12</formula>
    </cfRule>
    <cfRule type="expression" dxfId="437" priority="306">
      <formula>COUNTBLANK(F9)=1</formula>
    </cfRule>
  </conditionalFormatting>
  <conditionalFormatting sqref="E11">
    <cfRule type="expression" dxfId="436" priority="303">
      <formula>F12&lt;F9</formula>
    </cfRule>
    <cfRule type="expression" dxfId="435" priority="305">
      <formula>COUNTBLANK(F12)=1</formula>
    </cfRule>
  </conditionalFormatting>
  <conditionalFormatting sqref="F37">
    <cfRule type="expression" dxfId="434" priority="302">
      <formula>COUNTBLANK(F37)=1</formula>
    </cfRule>
  </conditionalFormatting>
  <conditionalFormatting sqref="F38">
    <cfRule type="expression" dxfId="433" priority="300">
      <formula>F37&lt;F40</formula>
    </cfRule>
    <cfRule type="expression" dxfId="432" priority="301">
      <formula>COUNTBLANK(F37)=1</formula>
    </cfRule>
  </conditionalFormatting>
  <conditionalFormatting sqref="E38">
    <cfRule type="expression" dxfId="431" priority="297">
      <formula>F37&lt;F40</formula>
    </cfRule>
    <cfRule type="expression" dxfId="430" priority="299">
      <formula>COUNTBLANK(F37)=1</formula>
    </cfRule>
  </conditionalFormatting>
  <conditionalFormatting sqref="E39">
    <cfRule type="expression" dxfId="429" priority="296">
      <formula>F40&lt;F37</formula>
    </cfRule>
    <cfRule type="expression" dxfId="428" priority="298">
      <formula>COUNTBLANK(F40)=1</formula>
    </cfRule>
  </conditionalFormatting>
  <conditionalFormatting sqref="F3">
    <cfRule type="expression" dxfId="427" priority="295">
      <formula>COUNTBLANK(F3)=1</formula>
    </cfRule>
  </conditionalFormatting>
  <conditionalFormatting sqref="F4">
    <cfRule type="expression" dxfId="426" priority="291">
      <formula>F3&lt;F7</formula>
    </cfRule>
    <cfRule type="expression" dxfId="425" priority="294">
      <formula>COUNTBLANK(F3)=1</formula>
    </cfRule>
  </conditionalFormatting>
  <conditionalFormatting sqref="E4">
    <cfRule type="expression" dxfId="424" priority="290">
      <formula>F3&lt;F7</formula>
    </cfRule>
    <cfRule type="expression" dxfId="423" priority="293">
      <formula>COUNTBLANK(F3)=1</formula>
    </cfRule>
  </conditionalFormatting>
  <conditionalFormatting sqref="E15 E18 F17">
    <cfRule type="expression" dxfId="422" priority="289">
      <formula>COUNTBLANK(E15)=1</formula>
    </cfRule>
  </conditionalFormatting>
  <conditionalFormatting sqref="E16">
    <cfRule type="expression" dxfId="421" priority="287">
      <formula>E15&lt;E18</formula>
    </cfRule>
    <cfRule type="expression" dxfId="420" priority="288">
      <formula>COUNTBLANK(E15)=1</formula>
    </cfRule>
  </conditionalFormatting>
  <conditionalFormatting sqref="F16">
    <cfRule type="expression" dxfId="419" priority="282">
      <formula>F17&lt;F13</formula>
    </cfRule>
    <cfRule type="expression" dxfId="418" priority="286">
      <formula>COUNTBLANK(F17)=1</formula>
    </cfRule>
  </conditionalFormatting>
  <conditionalFormatting sqref="F13">
    <cfRule type="expression" dxfId="417" priority="285">
      <formula>COUNTBLANK(F13)=1</formula>
    </cfRule>
  </conditionalFormatting>
  <conditionalFormatting sqref="F14">
    <cfRule type="expression" dxfId="416" priority="281">
      <formula>F13&lt;F17</formula>
    </cfRule>
    <cfRule type="expression" dxfId="415" priority="284">
      <formula>COUNTBLANK(F13)=1</formula>
    </cfRule>
  </conditionalFormatting>
  <conditionalFormatting sqref="E14">
    <cfRule type="expression" dxfId="414" priority="280">
      <formula>F13&lt;F17</formula>
    </cfRule>
    <cfRule type="expression" dxfId="413" priority="283">
      <formula>COUNTBLANK(F13)=1</formula>
    </cfRule>
  </conditionalFormatting>
  <conditionalFormatting sqref="E27 E30 F29">
    <cfRule type="expression" dxfId="412" priority="279">
      <formula>COUNTBLANK(E27)=1</formula>
    </cfRule>
  </conditionalFormatting>
  <conditionalFormatting sqref="E28">
    <cfRule type="expression" dxfId="411" priority="277">
      <formula>E27&lt;E30</formula>
    </cfRule>
    <cfRule type="expression" dxfId="410" priority="278">
      <formula>COUNTBLANK(E27)=1</formula>
    </cfRule>
  </conditionalFormatting>
  <conditionalFormatting sqref="F28">
    <cfRule type="expression" dxfId="409" priority="272">
      <formula>F29&lt;F25</formula>
    </cfRule>
    <cfRule type="expression" dxfId="408" priority="276">
      <formula>COUNTBLANK(F29)=1</formula>
    </cfRule>
  </conditionalFormatting>
  <conditionalFormatting sqref="F25">
    <cfRule type="expression" dxfId="407" priority="275">
      <formula>COUNTBLANK(F25)=1</formula>
    </cfRule>
  </conditionalFormatting>
  <conditionalFormatting sqref="F26">
    <cfRule type="expression" dxfId="406" priority="271">
      <formula>F25&lt;F29</formula>
    </cfRule>
    <cfRule type="expression" dxfId="405" priority="274">
      <formula>COUNTBLANK(F25)=1</formula>
    </cfRule>
  </conditionalFormatting>
  <conditionalFormatting sqref="E26">
    <cfRule type="expression" dxfId="404" priority="270">
      <formula>F25&lt;F29</formula>
    </cfRule>
    <cfRule type="expression" dxfId="403" priority="273">
      <formula>COUNTBLANK(F25)=1</formula>
    </cfRule>
  </conditionalFormatting>
  <conditionalFormatting sqref="E23">
    <cfRule type="expression" dxfId="402" priority="268">
      <formula>F24&lt;F20</formula>
    </cfRule>
    <cfRule type="expression" dxfId="401" priority="269">
      <formula>COUNTBLANK(F24)=1</formula>
    </cfRule>
  </conditionalFormatting>
  <conditionalFormatting sqref="G4">
    <cfRule type="expression" dxfId="400" priority="267">
      <formula>COUNTBLANK(G4)=1</formula>
    </cfRule>
  </conditionalFormatting>
  <conditionalFormatting sqref="G14">
    <cfRule type="expression" dxfId="399" priority="266">
      <formula>COUNTBLANK(G14)=1</formula>
    </cfRule>
  </conditionalFormatting>
  <conditionalFormatting sqref="G26">
    <cfRule type="expression" dxfId="398" priority="265">
      <formula>COUNTBLANK(G26)=1</formula>
    </cfRule>
  </conditionalFormatting>
  <conditionalFormatting sqref="G38">
    <cfRule type="expression" dxfId="397" priority="264">
      <formula>COUNTBLANK(G38)=1</formula>
    </cfRule>
  </conditionalFormatting>
  <conditionalFormatting sqref="F20">
    <cfRule type="expression" dxfId="396" priority="263">
      <formula>COUNTBLANK(F20)=1</formula>
    </cfRule>
  </conditionalFormatting>
  <conditionalFormatting sqref="H30">
    <cfRule type="expression" dxfId="395" priority="262">
      <formula>COUNTBLANK(H30)=1</formula>
    </cfRule>
  </conditionalFormatting>
  <conditionalFormatting sqref="H8">
    <cfRule type="expression" dxfId="394" priority="261">
      <formula>COUNTBLANK(H8)=1</formula>
    </cfRule>
  </conditionalFormatting>
  <conditionalFormatting sqref="I12">
    <cfRule type="expression" dxfId="393" priority="260">
      <formula>COUNTBLANK(I12)=1</formula>
    </cfRule>
  </conditionalFormatting>
  <conditionalFormatting sqref="F21">
    <cfRule type="expression" dxfId="392" priority="258">
      <formula>F20&lt;F24</formula>
    </cfRule>
    <cfRule type="expression" dxfId="391" priority="259">
      <formula>COUNTBLANK(F20)=1</formula>
    </cfRule>
  </conditionalFormatting>
  <conditionalFormatting sqref="F22">
    <cfRule type="expression" dxfId="390" priority="256">
      <formula>COUNTBLANK(F20)=1</formula>
    </cfRule>
    <cfRule type="expression" dxfId="389" priority="257">
      <formula>F20&lt;F24</formula>
    </cfRule>
  </conditionalFormatting>
  <conditionalFormatting sqref="F36 F32">
    <cfRule type="expression" dxfId="388" priority="255">
      <formula>COUNTBLANK(F32)=1</formula>
    </cfRule>
  </conditionalFormatting>
  <conditionalFormatting sqref="E31 E34">
    <cfRule type="expression" dxfId="387" priority="254">
      <formula>COUNTBLANK(E31)=1</formula>
    </cfRule>
  </conditionalFormatting>
  <conditionalFormatting sqref="E32">
    <cfRule type="expression" dxfId="386" priority="252">
      <formula>E31&lt;E34</formula>
    </cfRule>
    <cfRule type="expression" dxfId="385" priority="253">
      <formula>COUNTBLANK(E31)=1</formula>
    </cfRule>
  </conditionalFormatting>
  <conditionalFormatting sqref="E35">
    <cfRule type="expression" dxfId="384" priority="250">
      <formula>F36&lt;F32</formula>
    </cfRule>
    <cfRule type="expression" dxfId="383" priority="251">
      <formula>COUNTBLANK(F36)=1</formula>
    </cfRule>
  </conditionalFormatting>
  <conditionalFormatting sqref="F32">
    <cfRule type="expression" dxfId="382" priority="249">
      <formula>COUNTBLANK(F32)=1</formula>
    </cfRule>
  </conditionalFormatting>
  <conditionalFormatting sqref="F33">
    <cfRule type="expression" dxfId="381" priority="247">
      <formula>F32&lt;F36</formula>
    </cfRule>
    <cfRule type="expression" dxfId="380" priority="248">
      <formula>COUNTBLANK(F32)=1</formula>
    </cfRule>
  </conditionalFormatting>
  <conditionalFormatting sqref="F34">
    <cfRule type="expression" dxfId="379" priority="245">
      <formula>COUNTBLANK(F32)=1</formula>
    </cfRule>
    <cfRule type="expression" dxfId="378" priority="246">
      <formula>F32&lt;F36</formula>
    </cfRule>
  </conditionalFormatting>
  <conditionalFormatting sqref="E44">
    <cfRule type="expression" dxfId="377" priority="244">
      <formula>COUNTBLANK(E44)=1</formula>
    </cfRule>
  </conditionalFormatting>
  <conditionalFormatting sqref="G5">
    <cfRule type="expression" dxfId="376" priority="242">
      <formula>G4&lt;G11</formula>
    </cfRule>
    <cfRule type="expression" dxfId="375" priority="243">
      <formula>COUNTBLANK(G4)=1</formula>
    </cfRule>
  </conditionalFormatting>
  <conditionalFormatting sqref="G6">
    <cfRule type="expression" dxfId="374" priority="236">
      <formula>COUNTBLANK(G4)=1</formula>
    </cfRule>
    <cfRule type="expression" dxfId="373" priority="241">
      <formula>G4&lt;G11</formula>
    </cfRule>
  </conditionalFormatting>
  <conditionalFormatting sqref="G7">
    <cfRule type="expression" dxfId="372" priority="235">
      <formula>COUNTBLANK(G4)=1</formula>
    </cfRule>
    <cfRule type="expression" dxfId="371" priority="240">
      <formula>G4&lt;G11</formula>
    </cfRule>
  </conditionalFormatting>
  <conditionalFormatting sqref="G8">
    <cfRule type="expression" dxfId="370" priority="234">
      <formula>COUNTBLANK(G4)=1</formula>
    </cfRule>
    <cfRule type="expression" dxfId="369" priority="239">
      <formula>G4&lt;G11</formula>
    </cfRule>
  </conditionalFormatting>
  <conditionalFormatting sqref="G20:G22">
    <cfRule type="expression" dxfId="368" priority="237">
      <formula>COUNTBLANK($G$14)=1</formula>
    </cfRule>
  </conditionalFormatting>
  <conditionalFormatting sqref="H9">
    <cfRule type="expression" dxfId="367" priority="223">
      <formula>H8&lt;H19</formula>
    </cfRule>
    <cfRule type="expression" dxfId="366" priority="232">
      <formula>COUNTBLANK(H8)=1</formula>
    </cfRule>
  </conditionalFormatting>
  <conditionalFormatting sqref="H10">
    <cfRule type="expression" dxfId="365" priority="222">
      <formula>H8&lt;H19</formula>
    </cfRule>
    <cfRule type="expression" dxfId="364" priority="231">
      <formula>COUNTBLANK(H8)=1</formula>
    </cfRule>
  </conditionalFormatting>
  <conditionalFormatting sqref="H11">
    <cfRule type="expression" dxfId="363" priority="221">
      <formula>H8&lt;H19</formula>
    </cfRule>
    <cfRule type="expression" dxfId="362" priority="230">
      <formula>COUNTBLANK(H8)=1</formula>
    </cfRule>
  </conditionalFormatting>
  <conditionalFormatting sqref="H12">
    <cfRule type="expression" dxfId="361" priority="220">
      <formula>H8&lt;H19</formula>
    </cfRule>
    <cfRule type="expression" dxfId="360" priority="229">
      <formula>COUNTBLANK(H8)=1</formula>
    </cfRule>
  </conditionalFormatting>
  <conditionalFormatting sqref="H14">
    <cfRule type="expression" dxfId="359" priority="219">
      <formula>H8&gt;H19</formula>
    </cfRule>
    <cfRule type="expression" dxfId="358" priority="228">
      <formula>COUNTBLANK(H8)=1</formula>
    </cfRule>
  </conditionalFormatting>
  <conditionalFormatting sqref="H15">
    <cfRule type="expression" dxfId="357" priority="218">
      <formula>H8&gt;H19</formula>
    </cfRule>
    <cfRule type="expression" dxfId="356" priority="227">
      <formula>COUNTBLANK(H8)=1</formula>
    </cfRule>
  </conditionalFormatting>
  <conditionalFormatting sqref="H16">
    <cfRule type="expression" dxfId="355" priority="217">
      <formula>H8&gt;H19</formula>
    </cfRule>
    <cfRule type="expression" dxfId="354" priority="226">
      <formula>COUNTBLANK(H8)=1</formula>
    </cfRule>
  </conditionalFormatting>
  <conditionalFormatting sqref="H17">
    <cfRule type="expression" dxfId="353" priority="216">
      <formula>H8&gt;H19</formula>
    </cfRule>
    <cfRule type="expression" dxfId="352" priority="225">
      <formula>COUNTBLANK(H8)=1</formula>
    </cfRule>
  </conditionalFormatting>
  <conditionalFormatting sqref="H31">
    <cfRule type="expression" dxfId="351" priority="206">
      <formula>H30&lt;H41</formula>
    </cfRule>
    <cfRule type="expression" dxfId="350" priority="214">
      <formula>COUNTBLANK(H30)=1</formula>
    </cfRule>
  </conditionalFormatting>
  <conditionalFormatting sqref="H32">
    <cfRule type="expression" dxfId="349" priority="205">
      <formula>H30&lt;H41</formula>
    </cfRule>
    <cfRule type="expression" dxfId="348" priority="213">
      <formula>COUNTBLANK(H30)=1</formula>
    </cfRule>
  </conditionalFormatting>
  <conditionalFormatting sqref="H33">
    <cfRule type="expression" dxfId="347" priority="204">
      <formula>H30&lt;H41</formula>
    </cfRule>
    <cfRule type="expression" dxfId="346" priority="212">
      <formula>COUNTBLANK(H30)=1</formula>
    </cfRule>
  </conditionalFormatting>
  <conditionalFormatting sqref="H34">
    <cfRule type="expression" dxfId="345" priority="203">
      <formula>H30&lt;H41</formula>
    </cfRule>
    <cfRule type="expression" dxfId="344" priority="211">
      <formula>COUNTBLANK(H30)=1</formula>
    </cfRule>
  </conditionalFormatting>
  <conditionalFormatting sqref="H35">
    <cfRule type="expression" dxfId="343" priority="202">
      <formula>H30&lt;H41</formula>
    </cfRule>
    <cfRule type="expression" dxfId="342" priority="210">
      <formula>COUNTBLANK(H30)=1</formula>
    </cfRule>
  </conditionalFormatting>
  <conditionalFormatting sqref="H36">
    <cfRule type="expression" dxfId="341" priority="201">
      <formula>H30&lt;H41</formula>
    </cfRule>
    <cfRule type="expression" dxfId="340" priority="209">
      <formula>COUNTBLANK(H30)=1</formula>
    </cfRule>
  </conditionalFormatting>
  <conditionalFormatting sqref="H38">
    <cfRule type="expression" dxfId="339" priority="200">
      <formula>H30&gt;H41</formula>
    </cfRule>
    <cfRule type="expression" dxfId="338" priority="208">
      <formula>COUNTBLANK(H30)=1</formula>
    </cfRule>
  </conditionalFormatting>
  <conditionalFormatting sqref="H39">
    <cfRule type="expression" dxfId="337" priority="199">
      <formula>H30&gt;H41</formula>
    </cfRule>
    <cfRule type="expression" dxfId="336" priority="207">
      <formula>COUNTBLANK(H30)=1</formula>
    </cfRule>
  </conditionalFormatting>
  <conditionalFormatting sqref="G39">
    <cfRule type="expression" dxfId="335" priority="197">
      <formula>G38&lt;G45</formula>
    </cfRule>
    <cfRule type="expression" dxfId="334" priority="198">
      <formula>COUNTBLANK(G38)=1</formula>
    </cfRule>
  </conditionalFormatting>
  <conditionalFormatting sqref="G40">
    <cfRule type="expression" dxfId="333" priority="193">
      <formula>COUNTBLANK(G38)=1</formula>
    </cfRule>
    <cfRule type="expression" dxfId="332" priority="196">
      <formula>G38&lt;G45</formula>
    </cfRule>
  </conditionalFormatting>
  <conditionalFormatting sqref="G41">
    <cfRule type="expression" dxfId="331" priority="192">
      <formula>COUNTBLANK(G38)=1</formula>
    </cfRule>
    <cfRule type="expression" dxfId="330" priority="195">
      <formula>G38&gt;G45</formula>
    </cfRule>
  </conditionalFormatting>
  <conditionalFormatting sqref="G42">
    <cfRule type="expression" dxfId="329" priority="191">
      <formula>COUNTBLANK(G38)=1</formula>
    </cfRule>
    <cfRule type="expression" dxfId="328" priority="194">
      <formula>G38&gt;G45</formula>
    </cfRule>
  </conditionalFormatting>
  <conditionalFormatting sqref="G15">
    <cfRule type="expression" dxfId="327" priority="186">
      <formula>G14&lt;G23</formula>
    </cfRule>
    <cfRule type="expression" dxfId="326" priority="190">
      <formula>COUNTBLANK(G14)=1</formula>
    </cfRule>
  </conditionalFormatting>
  <conditionalFormatting sqref="G16">
    <cfRule type="expression" dxfId="325" priority="185">
      <formula>G14&lt;G23</formula>
    </cfRule>
    <cfRule type="expression" dxfId="324" priority="189">
      <formula>COUNTBLANK(G14)=1</formula>
    </cfRule>
  </conditionalFormatting>
  <conditionalFormatting sqref="G17">
    <cfRule type="expression" dxfId="323" priority="184">
      <formula>G14&lt;G23</formula>
    </cfRule>
    <cfRule type="expression" dxfId="322" priority="188">
      <formula>COUNTBLANK(G14)=1</formula>
    </cfRule>
  </conditionalFormatting>
  <conditionalFormatting sqref="G18">
    <cfRule type="expression" dxfId="321" priority="183">
      <formula>G14&lt;G23</formula>
    </cfRule>
    <cfRule type="expression" dxfId="320" priority="187">
      <formula>COUNTBLANK(G14)=1</formula>
    </cfRule>
  </conditionalFormatting>
  <conditionalFormatting sqref="G20">
    <cfRule type="expression" dxfId="319" priority="182">
      <formula>G14&gt;G23</formula>
    </cfRule>
  </conditionalFormatting>
  <conditionalFormatting sqref="G21">
    <cfRule type="expression" dxfId="318" priority="181">
      <formula>G14&gt;G23</formula>
    </cfRule>
  </conditionalFormatting>
  <conditionalFormatting sqref="G34">
    <cfRule type="expression" dxfId="317" priority="167">
      <formula>G26&gt;G35</formula>
    </cfRule>
    <cfRule type="expression" dxfId="316" priority="179">
      <formula>COUNTBLANK(G35)=1</formula>
    </cfRule>
  </conditionalFormatting>
  <conditionalFormatting sqref="G32:G34">
    <cfRule type="expression" dxfId="315" priority="178">
      <formula>COUNTBLANK($G$14)=1</formula>
    </cfRule>
  </conditionalFormatting>
  <conditionalFormatting sqref="G27">
    <cfRule type="expression" dxfId="314" priority="173">
      <formula>G26&lt;G35</formula>
    </cfRule>
    <cfRule type="expression" dxfId="313" priority="177">
      <formula>COUNTBLANK(G26)=1</formula>
    </cfRule>
  </conditionalFormatting>
  <conditionalFormatting sqref="G28">
    <cfRule type="expression" dxfId="312" priority="172">
      <formula>G26&lt;G35</formula>
    </cfRule>
    <cfRule type="expression" dxfId="311" priority="176">
      <formula>COUNTBLANK(G26)=1</formula>
    </cfRule>
  </conditionalFormatting>
  <conditionalFormatting sqref="G29">
    <cfRule type="expression" dxfId="310" priority="171">
      <formula>G26&lt;G35</formula>
    </cfRule>
    <cfRule type="expression" dxfId="309" priority="175">
      <formula>COUNTBLANK(G26)=1</formula>
    </cfRule>
  </conditionalFormatting>
  <conditionalFormatting sqref="G30">
    <cfRule type="expression" dxfId="308" priority="170">
      <formula>G26&lt;G35</formula>
    </cfRule>
    <cfRule type="expression" dxfId="307" priority="174">
      <formula>COUNTBLANK(G26)=1</formula>
    </cfRule>
  </conditionalFormatting>
  <conditionalFormatting sqref="G32">
    <cfRule type="expression" dxfId="306" priority="169">
      <formula>G26&gt;G35</formula>
    </cfRule>
  </conditionalFormatting>
  <conditionalFormatting sqref="G33">
    <cfRule type="expression" dxfId="305" priority="168">
      <formula>G26&gt;G35</formula>
    </cfRule>
  </conditionalFormatting>
  <conditionalFormatting sqref="I13:I24 I26:I36">
    <cfRule type="expression" dxfId="304" priority="166">
      <formula>COUNTBLANK($I$12)=1</formula>
    </cfRule>
  </conditionalFormatting>
  <conditionalFormatting sqref="I13:I24">
    <cfRule type="expression" dxfId="303" priority="165">
      <formula>I13&lt;I25</formula>
    </cfRule>
  </conditionalFormatting>
  <conditionalFormatting sqref="I26:I36">
    <cfRule type="cellIs" dxfId="302" priority="164" operator="lessThan">
      <formula>$I$13</formula>
    </cfRule>
  </conditionalFormatting>
  <conditionalFormatting sqref="L36">
    <cfRule type="expression" dxfId="301" priority="163">
      <formula>COUNTBLANK(L37)=1</formula>
    </cfRule>
  </conditionalFormatting>
  <conditionalFormatting sqref="L13:L24 L26:L36">
    <cfRule type="expression" dxfId="300" priority="162">
      <formula>COUNTBLANK($L$12)=1</formula>
    </cfRule>
  </conditionalFormatting>
  <conditionalFormatting sqref="L13:L24">
    <cfRule type="expression" dxfId="299" priority="161">
      <formula>L13&lt;L25</formula>
    </cfRule>
  </conditionalFormatting>
  <conditionalFormatting sqref="L26:L36">
    <cfRule type="cellIs" dxfId="298" priority="160" operator="lessThan">
      <formula>$L$12</formula>
    </cfRule>
  </conditionalFormatting>
  <conditionalFormatting sqref="L12">
    <cfRule type="expression" dxfId="297" priority="159">
      <formula>COUNTBLANK(L12)=1</formula>
    </cfRule>
  </conditionalFormatting>
  <conditionalFormatting sqref="M18">
    <cfRule type="expression" dxfId="296" priority="140">
      <formula>M8&gt;M19</formula>
    </cfRule>
    <cfRule type="expression" dxfId="295" priority="149">
      <formula>COUNTBLANK(M8)=1</formula>
    </cfRule>
    <cfRule type="expression" dxfId="294" priority="158">
      <formula>COUNTBLANK(M19)=1</formula>
    </cfRule>
  </conditionalFormatting>
  <conditionalFormatting sqref="M9">
    <cfRule type="expression" dxfId="293" priority="148">
      <formula>M8&lt;M19</formula>
    </cfRule>
    <cfRule type="expression" dxfId="292" priority="157">
      <formula>COUNTBLANK(M8)=1</formula>
    </cfRule>
  </conditionalFormatting>
  <conditionalFormatting sqref="M10">
    <cfRule type="expression" dxfId="291" priority="147">
      <formula>M8&lt;M19</formula>
    </cfRule>
    <cfRule type="expression" dxfId="290" priority="156">
      <formula>COUNTBLANK(M8)=1</formula>
    </cfRule>
  </conditionalFormatting>
  <conditionalFormatting sqref="M11">
    <cfRule type="expression" dxfId="289" priority="146">
      <formula>M8&lt;M19</formula>
    </cfRule>
    <cfRule type="expression" dxfId="288" priority="155">
      <formula>COUNTBLANK(M8)=1</formula>
    </cfRule>
  </conditionalFormatting>
  <conditionalFormatting sqref="M12">
    <cfRule type="expression" dxfId="287" priority="145">
      <formula>M8&lt;M19</formula>
    </cfRule>
    <cfRule type="expression" dxfId="286" priority="154">
      <formula>COUNTBLANK(M8)=1</formula>
    </cfRule>
  </conditionalFormatting>
  <conditionalFormatting sqref="M14">
    <cfRule type="expression" dxfId="285" priority="144">
      <formula>M8&gt;M19</formula>
    </cfRule>
    <cfRule type="expression" dxfId="284" priority="153">
      <formula>COUNTBLANK(M8)=1</formula>
    </cfRule>
  </conditionalFormatting>
  <conditionalFormatting sqref="M15">
    <cfRule type="expression" dxfId="283" priority="143">
      <formula>M8&gt;M19</formula>
    </cfRule>
    <cfRule type="expression" dxfId="282" priority="152">
      <formula>COUNTBLANK(M8)=1</formula>
    </cfRule>
  </conditionalFormatting>
  <conditionalFormatting sqref="M16">
    <cfRule type="expression" dxfId="281" priority="142">
      <formula>M8&gt;M19</formula>
    </cfRule>
    <cfRule type="expression" dxfId="280" priority="151">
      <formula>COUNTBLANK(M8)=1</formula>
    </cfRule>
  </conditionalFormatting>
  <conditionalFormatting sqref="M17">
    <cfRule type="expression" dxfId="279" priority="141">
      <formula>M8&gt;M19</formula>
    </cfRule>
    <cfRule type="expression" dxfId="278" priority="150">
      <formula>COUNTBLANK(M8)=1</formula>
    </cfRule>
  </conditionalFormatting>
  <conditionalFormatting sqref="M8">
    <cfRule type="expression" dxfId="277" priority="139">
      <formula>COUNTBLANK(M8)=1</formula>
    </cfRule>
  </conditionalFormatting>
  <conditionalFormatting sqref="N14">
    <cfRule type="expression" dxfId="276" priority="137">
      <formula>COUNTBLANK(N14)=1</formula>
    </cfRule>
  </conditionalFormatting>
  <conditionalFormatting sqref="N26">
    <cfRule type="expression" dxfId="275" priority="136">
      <formula>COUNTBLANK(N26)=1</formula>
    </cfRule>
  </conditionalFormatting>
  <conditionalFormatting sqref="N38">
    <cfRule type="expression" dxfId="274" priority="135">
      <formula>COUNTBLANK(N38)=1</formula>
    </cfRule>
  </conditionalFormatting>
  <conditionalFormatting sqref="O20">
    <cfRule type="expression" dxfId="273" priority="134">
      <formula>COUNTBLANK(O20)=1</formula>
    </cfRule>
  </conditionalFormatting>
  <conditionalFormatting sqref="O20">
    <cfRule type="expression" dxfId="272" priority="133">
      <formula>COUNTBLANK(O20)=1</formula>
    </cfRule>
  </conditionalFormatting>
  <conditionalFormatting sqref="N26">
    <cfRule type="expression" dxfId="271" priority="132">
      <formula>COUNTBLANK(N26)=1</formula>
    </cfRule>
  </conditionalFormatting>
  <conditionalFormatting sqref="N38">
    <cfRule type="expression" dxfId="270" priority="131">
      <formula>COUNTBLANK(N38)=1</formula>
    </cfRule>
  </conditionalFormatting>
  <conditionalFormatting sqref="M30">
    <cfRule type="expression" dxfId="269" priority="129">
      <formula>COUNTBLANK(M30)=1</formula>
    </cfRule>
  </conditionalFormatting>
  <conditionalFormatting sqref="M40">
    <cfRule type="expression" dxfId="268" priority="110">
      <formula>M30&gt;M41</formula>
    </cfRule>
    <cfRule type="expression" dxfId="267" priority="119">
      <formula>COUNTBLANK(M30)=1</formula>
    </cfRule>
    <cfRule type="expression" dxfId="266" priority="128">
      <formula>COUNTBLANK(M41)=1</formula>
    </cfRule>
  </conditionalFormatting>
  <conditionalFormatting sqref="M31">
    <cfRule type="expression" dxfId="265" priority="118">
      <formula>M30&lt;M41</formula>
    </cfRule>
    <cfRule type="expression" dxfId="264" priority="127">
      <formula>COUNTBLANK(M30)=1</formula>
    </cfRule>
  </conditionalFormatting>
  <conditionalFormatting sqref="M32">
    <cfRule type="expression" dxfId="263" priority="117">
      <formula>M30&lt;M41</formula>
    </cfRule>
    <cfRule type="expression" dxfId="262" priority="126">
      <formula>COUNTBLANK(M30)=1</formula>
    </cfRule>
  </conditionalFormatting>
  <conditionalFormatting sqref="M33">
    <cfRule type="expression" dxfId="261" priority="116">
      <formula>M30&lt;M41</formula>
    </cfRule>
    <cfRule type="expression" dxfId="260" priority="125">
      <formula>COUNTBLANK(M30)=1</formula>
    </cfRule>
  </conditionalFormatting>
  <conditionalFormatting sqref="M34">
    <cfRule type="expression" dxfId="259" priority="115">
      <formula>M30&lt;M41</formula>
    </cfRule>
    <cfRule type="expression" dxfId="258" priority="124">
      <formula>COUNTBLANK(M30)=1</formula>
    </cfRule>
  </conditionalFormatting>
  <conditionalFormatting sqref="M35">
    <cfRule type="expression" dxfId="257" priority="114">
      <formula>M30&lt;M41</formula>
    </cfRule>
    <cfRule type="expression" dxfId="256" priority="123">
      <formula>COUNTBLANK(M30)=1</formula>
    </cfRule>
  </conditionalFormatting>
  <conditionalFormatting sqref="M36">
    <cfRule type="expression" dxfId="255" priority="113">
      <formula>M30&lt;M41</formula>
    </cfRule>
    <cfRule type="expression" dxfId="254" priority="122">
      <formula>COUNTBLANK(M30)=1</formula>
    </cfRule>
  </conditionalFormatting>
  <conditionalFormatting sqref="M38">
    <cfRule type="expression" dxfId="253" priority="112">
      <formula>M30&gt;M41</formula>
    </cfRule>
    <cfRule type="expression" dxfId="252" priority="121">
      <formula>COUNTBLANK(M30)=1</formula>
    </cfRule>
  </conditionalFormatting>
  <conditionalFormatting sqref="M39">
    <cfRule type="expression" dxfId="251" priority="111">
      <formula>M30&gt;M41</formula>
    </cfRule>
    <cfRule type="expression" dxfId="250" priority="120">
      <formula>COUNTBLANK(M30)=1</formula>
    </cfRule>
  </conditionalFormatting>
  <conditionalFormatting sqref="M30">
    <cfRule type="expression" dxfId="249" priority="109">
      <formula>COUNTBLANK(M30)=1</formula>
    </cfRule>
  </conditionalFormatting>
  <conditionalFormatting sqref="N10">
    <cfRule type="expression" dxfId="248" priority="98">
      <formula>COUNTBLANK(N4)=1</formula>
    </cfRule>
    <cfRule type="expression" dxfId="247" priority="102">
      <formula>N11&lt;N4</formula>
    </cfRule>
    <cfRule type="expression" dxfId="246" priority="108">
      <formula>COUNTBLANK(N11)=1</formula>
    </cfRule>
  </conditionalFormatting>
  <conditionalFormatting sqref="N5">
    <cfRule type="expression" dxfId="245" priority="106">
      <formula>N4&lt;N11</formula>
    </cfRule>
    <cfRule type="expression" dxfId="244" priority="107">
      <formula>COUNTBLANK(N4)=1</formula>
    </cfRule>
  </conditionalFormatting>
  <conditionalFormatting sqref="N6">
    <cfRule type="expression" dxfId="243" priority="101">
      <formula>COUNTBLANK(N4)=1</formula>
    </cfRule>
    <cfRule type="expression" dxfId="242" priority="105">
      <formula>N4&lt;N11</formula>
    </cfRule>
  </conditionalFormatting>
  <conditionalFormatting sqref="N7">
    <cfRule type="expression" dxfId="241" priority="100">
      <formula>COUNTBLANK(N4)=1</formula>
    </cfRule>
    <cfRule type="expression" dxfId="240" priority="104">
      <formula>N4&lt;N11</formula>
    </cfRule>
  </conditionalFormatting>
  <conditionalFormatting sqref="N8">
    <cfRule type="expression" dxfId="239" priority="99">
      <formula>COUNTBLANK(N4)=1</formula>
    </cfRule>
    <cfRule type="expression" dxfId="238" priority="103">
      <formula>N4&lt;N11</formula>
    </cfRule>
  </conditionalFormatting>
  <conditionalFormatting sqref="N22">
    <cfRule type="expression" dxfId="237" priority="85">
      <formula>N14&gt;N23</formula>
    </cfRule>
    <cfRule type="expression" dxfId="236" priority="97">
      <formula>COUNTBLANK(N23)=1</formula>
    </cfRule>
  </conditionalFormatting>
  <conditionalFormatting sqref="N20:N22">
    <cfRule type="expression" dxfId="235" priority="96">
      <formula>COUNTBLANK($N$14)=1</formula>
    </cfRule>
  </conditionalFormatting>
  <conditionalFormatting sqref="N15">
    <cfRule type="expression" dxfId="234" priority="91">
      <formula>N14&lt;N23</formula>
    </cfRule>
    <cfRule type="expression" dxfId="233" priority="95">
      <formula>COUNTBLANK(N14)=1</formula>
    </cfRule>
  </conditionalFormatting>
  <conditionalFormatting sqref="N16">
    <cfRule type="expression" dxfId="232" priority="90">
      <formula>N14&lt;N23</formula>
    </cfRule>
    <cfRule type="expression" dxfId="231" priority="94">
      <formula>COUNTBLANK(N14)=1</formula>
    </cfRule>
  </conditionalFormatting>
  <conditionalFormatting sqref="N17">
    <cfRule type="expression" dxfId="230" priority="89">
      <formula>N14&lt;N23</formula>
    </cfRule>
    <cfRule type="expression" dxfId="229" priority="93">
      <formula>COUNTBLANK(N14)=1</formula>
    </cfRule>
  </conditionalFormatting>
  <conditionalFormatting sqref="N18">
    <cfRule type="expression" dxfId="228" priority="88">
      <formula>N14&lt;N23</formula>
    </cfRule>
    <cfRule type="expression" dxfId="227" priority="92">
      <formula>COUNTBLANK(N14)=1</formula>
    </cfRule>
  </conditionalFormatting>
  <conditionalFormatting sqref="N20">
    <cfRule type="expression" dxfId="226" priority="87">
      <formula>N14&gt;N23</formula>
    </cfRule>
  </conditionalFormatting>
  <conditionalFormatting sqref="N21">
    <cfRule type="expression" dxfId="225" priority="86">
      <formula>N14&gt;N23</formula>
    </cfRule>
  </conditionalFormatting>
  <conditionalFormatting sqref="N34">
    <cfRule type="expression" dxfId="224" priority="72">
      <formula>N26&gt;N35</formula>
    </cfRule>
    <cfRule type="expression" dxfId="223" priority="84">
      <formula>COUNTBLANK(N35)=1</formula>
    </cfRule>
  </conditionalFormatting>
  <conditionalFormatting sqref="N32:N34">
    <cfRule type="expression" dxfId="222" priority="83">
      <formula>COUNTBLANK($N$26)=1</formula>
    </cfRule>
  </conditionalFormatting>
  <conditionalFormatting sqref="N27">
    <cfRule type="expression" dxfId="221" priority="78">
      <formula>N26&lt;N35</formula>
    </cfRule>
    <cfRule type="expression" dxfId="220" priority="82">
      <formula>COUNTBLANK(N26)=1</formula>
    </cfRule>
  </conditionalFormatting>
  <conditionalFormatting sqref="N28">
    <cfRule type="expression" dxfId="219" priority="77">
      <formula>N26&lt;N35</formula>
    </cfRule>
    <cfRule type="expression" dxfId="218" priority="81">
      <formula>COUNTBLANK(N26)=1</formula>
    </cfRule>
  </conditionalFormatting>
  <conditionalFormatting sqref="N29">
    <cfRule type="expression" dxfId="217" priority="76">
      <formula>N26&lt;N35</formula>
    </cfRule>
    <cfRule type="expression" dxfId="216" priority="80">
      <formula>COUNTBLANK(N26)=1</formula>
    </cfRule>
  </conditionalFormatting>
  <conditionalFormatting sqref="N30">
    <cfRule type="expression" dxfId="215" priority="75">
      <formula>N26&lt;N35</formula>
    </cfRule>
    <cfRule type="expression" dxfId="214" priority="79">
      <formula>COUNTBLANK(N26)=1</formula>
    </cfRule>
  </conditionalFormatting>
  <conditionalFormatting sqref="N32">
    <cfRule type="expression" dxfId="213" priority="74">
      <formula>N26&gt;N35</formula>
    </cfRule>
  </conditionalFormatting>
  <conditionalFormatting sqref="N33">
    <cfRule type="expression" dxfId="212" priority="73">
      <formula>N26&gt;N35</formula>
    </cfRule>
  </conditionalFormatting>
  <conditionalFormatting sqref="N39">
    <cfRule type="expression" dxfId="211" priority="69">
      <formula>N38&lt;N43</formula>
    </cfRule>
    <cfRule type="expression" dxfId="210" priority="71">
      <formula>COUNTBLANK(N38)=1</formula>
    </cfRule>
  </conditionalFormatting>
  <conditionalFormatting sqref="N40">
    <cfRule type="expression" dxfId="209" priority="68">
      <formula>N38&lt;N43</formula>
    </cfRule>
    <cfRule type="expression" dxfId="208" priority="70">
      <formula>COUNTBLANK(N38)=1</formula>
    </cfRule>
  </conditionalFormatting>
  <conditionalFormatting sqref="P6">
    <cfRule type="expression" dxfId="207" priority="66">
      <formula>P5&lt;P8</formula>
    </cfRule>
    <cfRule type="expression" dxfId="206" priority="67">
      <formula>COUNTBLANK(P5)=1</formula>
    </cfRule>
  </conditionalFormatting>
  <conditionalFormatting sqref="P19 P22">
    <cfRule type="expression" dxfId="205" priority="65">
      <formula>COUNTBLANK(P19)=1</formula>
    </cfRule>
  </conditionalFormatting>
  <conditionalFormatting sqref="P20">
    <cfRule type="expression" dxfId="204" priority="63">
      <formula>P19&lt;P22</formula>
    </cfRule>
    <cfRule type="expression" dxfId="203" priority="64">
      <formula>COUNTBLANK(P19)=1</formula>
    </cfRule>
  </conditionalFormatting>
  <conditionalFormatting sqref="O9 O12">
    <cfRule type="expression" dxfId="202" priority="62">
      <formula>COUNTBLANK(O9)=1</formula>
    </cfRule>
  </conditionalFormatting>
  <conditionalFormatting sqref="O10">
    <cfRule type="expression" dxfId="201" priority="60">
      <formula>O9&lt;O12</formula>
    </cfRule>
    <cfRule type="expression" dxfId="200" priority="61">
      <formula>COUNTBLANK(O9)=1</formula>
    </cfRule>
  </conditionalFormatting>
  <conditionalFormatting sqref="P10">
    <cfRule type="expression" dxfId="199" priority="59">
      <formula>COUNTBLANK(O9)=1</formula>
    </cfRule>
  </conditionalFormatting>
  <conditionalFormatting sqref="P11">
    <cfRule type="expression" dxfId="198" priority="19">
      <formula>O12&lt;O9</formula>
    </cfRule>
    <cfRule type="expression" dxfId="197" priority="58">
      <formula>COUNTBLANK(O12)=1</formula>
    </cfRule>
  </conditionalFormatting>
  <conditionalFormatting sqref="O6">
    <cfRule type="expression" dxfId="196" priority="55">
      <formula>O7&lt;O3</formula>
    </cfRule>
    <cfRule type="expression" dxfId="195" priority="57">
      <formula>COUNTBLANK(O7)=1</formula>
    </cfRule>
  </conditionalFormatting>
  <conditionalFormatting sqref="O4">
    <cfRule type="expression" dxfId="194" priority="54">
      <formula>O3&lt;O7</formula>
    </cfRule>
    <cfRule type="expression" dxfId="193" priority="56">
      <formula>COUNTBLANK(O3)=1</formula>
    </cfRule>
  </conditionalFormatting>
  <conditionalFormatting sqref="P3">
    <cfRule type="expression" dxfId="192" priority="53">
      <formula>COUNTBLANK(O3)=1</formula>
    </cfRule>
  </conditionalFormatting>
  <conditionalFormatting sqref="O13 O17 P15 P18">
    <cfRule type="expression" dxfId="191" priority="52">
      <formula>COUNTBLANK(O13)=1</formula>
    </cfRule>
  </conditionalFormatting>
  <conditionalFormatting sqref="P16">
    <cfRule type="expression" dxfId="190" priority="50">
      <formula>P15&lt;P18</formula>
    </cfRule>
    <cfRule type="expression" dxfId="189" priority="51">
      <formula>COUNTBLANK(P15)=1</formula>
    </cfRule>
  </conditionalFormatting>
  <conditionalFormatting sqref="O16">
    <cfRule type="expression" dxfId="188" priority="47">
      <formula>O17&lt;O13</formula>
    </cfRule>
    <cfRule type="expression" dxfId="187" priority="49">
      <formula>COUNTBLANK(O17)=1</formula>
    </cfRule>
  </conditionalFormatting>
  <conditionalFormatting sqref="O14">
    <cfRule type="expression" dxfId="186" priority="46">
      <formula>O13&lt;O17</formula>
    </cfRule>
    <cfRule type="expression" dxfId="185" priority="48">
      <formula>COUNTBLANK(O13)=1</formula>
    </cfRule>
  </conditionalFormatting>
  <conditionalFormatting sqref="P13">
    <cfRule type="expression" dxfId="184" priority="45">
      <formula>COUNTBLANK(O13)=1</formula>
    </cfRule>
  </conditionalFormatting>
  <conditionalFormatting sqref="O25 O29 P27 P30">
    <cfRule type="expression" dxfId="183" priority="44">
      <formula>COUNTBLANK(O25)=1</formula>
    </cfRule>
  </conditionalFormatting>
  <conditionalFormatting sqref="P28">
    <cfRule type="expression" dxfId="182" priority="42">
      <formula>P27&lt;P30</formula>
    </cfRule>
    <cfRule type="expression" dxfId="181" priority="43">
      <formula>COUNTBLANK(P27)=1</formula>
    </cfRule>
  </conditionalFormatting>
  <conditionalFormatting sqref="O28">
    <cfRule type="expression" dxfId="180" priority="39">
      <formula>O29&lt;O25</formula>
    </cfRule>
    <cfRule type="expression" dxfId="179" priority="41">
      <formula>COUNTBLANK(O29)=1</formula>
    </cfRule>
  </conditionalFormatting>
  <conditionalFormatting sqref="O26">
    <cfRule type="expression" dxfId="178" priority="38">
      <formula>O25&lt;O29</formula>
    </cfRule>
    <cfRule type="expression" dxfId="177" priority="40">
      <formula>COUNTBLANK(O25)=1</formula>
    </cfRule>
  </conditionalFormatting>
  <conditionalFormatting sqref="P25">
    <cfRule type="expression" dxfId="176" priority="37">
      <formula>COUNTBLANK(O25)=1</formula>
    </cfRule>
  </conditionalFormatting>
  <conditionalFormatting sqref="O21">
    <cfRule type="expression" dxfId="175" priority="35">
      <formula>O20&lt;O24</formula>
    </cfRule>
    <cfRule type="expression" dxfId="174" priority="36">
      <formula>COUNTBLANK(O20)=1</formula>
    </cfRule>
  </conditionalFormatting>
  <conditionalFormatting sqref="O22">
    <cfRule type="expression" dxfId="173" priority="33">
      <formula>COUNTBLANK(O20)=1</formula>
    </cfRule>
    <cfRule type="expression" dxfId="172" priority="34">
      <formula>O20&lt;O24</formula>
    </cfRule>
  </conditionalFormatting>
  <conditionalFormatting sqref="P24">
    <cfRule type="expression" dxfId="171" priority="32">
      <formula>COUNTBLANK(O24)=1</formula>
    </cfRule>
  </conditionalFormatting>
  <conditionalFormatting sqref="O36 O32">
    <cfRule type="expression" dxfId="170" priority="31">
      <formula>COUNTBLANK(O32)=1</formula>
    </cfRule>
  </conditionalFormatting>
  <conditionalFormatting sqref="O32">
    <cfRule type="expression" dxfId="169" priority="30">
      <formula>COUNTBLANK(O32)=1</formula>
    </cfRule>
  </conditionalFormatting>
  <conditionalFormatting sqref="O32">
    <cfRule type="expression" dxfId="168" priority="29">
      <formula>COUNTBLANK(O32)=1</formula>
    </cfRule>
  </conditionalFormatting>
  <conditionalFormatting sqref="P31 P34">
    <cfRule type="expression" dxfId="167" priority="28">
      <formula>COUNTBLANK(P31)=1</formula>
    </cfRule>
  </conditionalFormatting>
  <conditionalFormatting sqref="P32">
    <cfRule type="expression" dxfId="166" priority="26">
      <formula>P31&lt;P34</formula>
    </cfRule>
    <cfRule type="expression" dxfId="165" priority="27">
      <formula>COUNTBLANK(P31)=1</formula>
    </cfRule>
  </conditionalFormatting>
  <conditionalFormatting sqref="O33">
    <cfRule type="expression" dxfId="164" priority="24">
      <formula>O32&lt;O36</formula>
    </cfRule>
    <cfRule type="expression" dxfId="163" priority="25">
      <formula>COUNTBLANK(O32)=1</formula>
    </cfRule>
  </conditionalFormatting>
  <conditionalFormatting sqref="O34">
    <cfRule type="expression" dxfId="162" priority="22">
      <formula>COUNTBLANK(O32)=1</formula>
    </cfRule>
    <cfRule type="expression" dxfId="161" priority="23">
      <formula>O32&lt;O36</formula>
    </cfRule>
  </conditionalFormatting>
  <conditionalFormatting sqref="P36">
    <cfRule type="expression" dxfId="160" priority="21">
      <formula>COUNTBLANK(O36)=1</formula>
    </cfRule>
  </conditionalFormatting>
  <conditionalFormatting sqref="P9">
    <cfRule type="expression" dxfId="159" priority="20">
      <formula>O9&lt;O12</formula>
    </cfRule>
  </conditionalFormatting>
  <conditionalFormatting sqref="O37 O40">
    <cfRule type="expression" dxfId="158" priority="18">
      <formula>COUNTBLANK(O37)=1</formula>
    </cfRule>
  </conditionalFormatting>
  <conditionalFormatting sqref="O38">
    <cfRule type="expression" dxfId="157" priority="16">
      <formula>O37&lt;O40</formula>
    </cfRule>
    <cfRule type="expression" dxfId="156" priority="17">
      <formula>COUNTBLANK(O37)=1</formula>
    </cfRule>
  </conditionalFormatting>
  <conditionalFormatting sqref="P38">
    <cfRule type="expression" dxfId="155" priority="15">
      <formula>COUNTBLANK(O37)=1</formula>
    </cfRule>
  </conditionalFormatting>
  <conditionalFormatting sqref="P39">
    <cfRule type="expression" dxfId="154" priority="12">
      <formula>O40&lt;O37</formula>
    </cfRule>
    <cfRule type="expression" dxfId="153" priority="14">
      <formula>COUNTBLANK(O40)=1</formula>
    </cfRule>
  </conditionalFormatting>
  <conditionalFormatting sqref="P37">
    <cfRule type="expression" dxfId="152" priority="13">
      <formula>O37&lt;O40</formula>
    </cfRule>
  </conditionalFormatting>
  <conditionalFormatting sqref="O41 O44">
    <cfRule type="expression" dxfId="151" priority="11">
      <formula>COUNTBLANK(O41)=1</formula>
    </cfRule>
  </conditionalFormatting>
  <conditionalFormatting sqref="P41">
    <cfRule type="expression" dxfId="150" priority="10">
      <formula>O41&lt;O44</formula>
    </cfRule>
  </conditionalFormatting>
  <conditionalFormatting sqref="K24">
    <cfRule type="expression" dxfId="149" priority="9">
      <formula>COUNTBLANK($K$24)=1</formula>
    </cfRule>
  </conditionalFormatting>
  <conditionalFormatting sqref="K24">
    <cfRule type="cellIs" dxfId="148" priority="8" operator="lessThan">
      <formula>J24</formula>
    </cfRule>
  </conditionalFormatting>
  <conditionalFormatting sqref="K17:K23">
    <cfRule type="expression" dxfId="147" priority="7">
      <formula>COUNTBLANK($K$24)=1</formula>
    </cfRule>
  </conditionalFormatting>
  <conditionalFormatting sqref="K24">
    <cfRule type="expression" dxfId="146" priority="6">
      <formula>COUNTBLANK(K24)=1</formula>
    </cfRule>
  </conditionalFormatting>
  <conditionalFormatting sqref="J24">
    <cfRule type="expression" dxfId="145" priority="5">
      <formula>COUNTBLANK(J24)=1</formula>
    </cfRule>
  </conditionalFormatting>
  <conditionalFormatting sqref="J24">
    <cfRule type="cellIs" dxfId="144" priority="4" operator="lessThan">
      <formula>K24</formula>
    </cfRule>
  </conditionalFormatting>
  <conditionalFormatting sqref="J24">
    <cfRule type="expression" dxfId="143" priority="3">
      <formula>COUNTBLANK(J24)=1</formula>
    </cfRule>
  </conditionalFormatting>
  <conditionalFormatting sqref="H25:H26">
    <cfRule type="expression" dxfId="142" priority="2">
      <formula>COUNTBLANK($L$12)=1</formula>
    </cfRule>
  </conditionalFormatting>
  <conditionalFormatting sqref="H25:H26">
    <cfRule type="cellIs" dxfId="141" priority="1" operator="lessThan">
      <formula>$L$12</formula>
    </cfRule>
  </conditionalFormatting>
  <printOptions horizontalCentered="1" verticalCentered="1"/>
  <pageMargins left="0.39370078740157483" right="0.59055118110236227" top="0.39370078740157483" bottom="0.2" header="0.35" footer="0.2"/>
  <pageSetup paperSize="9" scale="99" orientation="portrait" horizontalDpi="4294967293" verticalDpi="4294967293" r:id="rId1"/>
  <headerFooter alignWithMargins="0"/>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6"/>
  <sheetViews>
    <sheetView zoomScaleNormal="100" workbookViewId="0">
      <selection activeCell="L93" sqref="L93"/>
    </sheetView>
  </sheetViews>
  <sheetFormatPr defaultColWidth="9" defaultRowHeight="17.25"/>
  <cols>
    <col min="1" max="1" width="3.25" style="335" customWidth="1"/>
    <col min="2" max="2" width="5.375" style="359" hidden="1" customWidth="1"/>
    <col min="3" max="3" width="7.875" style="86" customWidth="1"/>
    <col min="4" max="4" width="8.75" style="334" customWidth="1"/>
    <col min="5" max="6" width="4.375" style="307" customWidth="1"/>
    <col min="7" max="8" width="4.375" style="365" customWidth="1"/>
    <col min="9" max="9" width="4.375" style="311" customWidth="1"/>
    <col min="10" max="10" width="4.375" style="364" customWidth="1"/>
    <col min="11" max="13" width="4.375" style="307" customWidth="1"/>
    <col min="14" max="14" width="4.375" style="363" customWidth="1"/>
    <col min="15" max="16" width="4.375" style="63" customWidth="1"/>
    <col min="17" max="17" width="3.625" style="307" hidden="1" customWidth="1"/>
    <col min="18" max="18" width="7.875" style="86" customWidth="1"/>
    <col min="19" max="19" width="8.75" style="86" customWidth="1"/>
    <col min="20" max="20" width="3.25" style="86" bestFit="1" customWidth="1"/>
    <col min="21" max="21" width="3.5" style="307" customWidth="1"/>
    <col min="22" max="22" width="2.875" style="362" customWidth="1"/>
    <col min="23" max="23" width="11" style="362" bestFit="1" customWidth="1"/>
    <col min="24" max="24" width="11" style="361" bestFit="1" customWidth="1"/>
    <col min="25" max="25" width="9.125" style="307" bestFit="1" customWidth="1"/>
    <col min="26" max="16384" width="9" style="307"/>
  </cols>
  <sheetData>
    <row r="1" spans="1:31" ht="18.75" customHeight="1">
      <c r="E1" s="727" t="s">
        <v>489</v>
      </c>
      <c r="F1" s="727"/>
      <c r="G1" s="727"/>
      <c r="H1" s="727"/>
      <c r="I1" s="727"/>
      <c r="J1" s="727"/>
      <c r="K1" s="727"/>
      <c r="L1" s="727"/>
      <c r="M1" s="727"/>
      <c r="N1" s="727"/>
      <c r="O1" s="727"/>
      <c r="P1" s="315"/>
      <c r="Q1" s="86"/>
    </row>
    <row r="2" spans="1:31" s="353" customFormat="1" ht="15.75" customHeight="1">
      <c r="A2" s="335"/>
      <c r="B2" s="359" t="s">
        <v>488</v>
      </c>
      <c r="C2" s="411" t="s">
        <v>0</v>
      </c>
      <c r="D2" s="411" t="s">
        <v>1</v>
      </c>
      <c r="E2" s="366"/>
      <c r="F2" s="298"/>
      <c r="G2" s="311"/>
      <c r="H2" s="311"/>
      <c r="I2" s="311"/>
      <c r="J2" s="366"/>
      <c r="K2" s="366"/>
      <c r="L2" s="366"/>
      <c r="M2" s="366"/>
      <c r="N2" s="413"/>
      <c r="O2" s="311"/>
      <c r="P2" s="311"/>
      <c r="Q2" s="335" t="s">
        <v>487</v>
      </c>
      <c r="R2" s="412" t="s">
        <v>0</v>
      </c>
      <c r="S2" s="411" t="s">
        <v>1</v>
      </c>
      <c r="T2" s="86"/>
      <c r="V2" s="362"/>
      <c r="W2" s="362"/>
      <c r="X2" s="361"/>
    </row>
    <row r="3" spans="1:31" s="353" customFormat="1" ht="12.75" customHeight="1" thickBot="1">
      <c r="A3" s="702">
        <v>1</v>
      </c>
      <c r="B3" s="702">
        <v>41</v>
      </c>
      <c r="C3" s="702" t="s">
        <v>486</v>
      </c>
      <c r="D3" s="703" t="s">
        <v>265</v>
      </c>
      <c r="E3" s="525"/>
      <c r="F3" s="534">
        <v>11</v>
      </c>
      <c r="G3" s="403"/>
      <c r="H3" s="403"/>
      <c r="I3" s="403"/>
      <c r="J3" s="313"/>
      <c r="K3" s="313"/>
      <c r="L3" s="314"/>
      <c r="M3" s="314"/>
      <c r="N3" s="314"/>
      <c r="O3" s="541">
        <v>8</v>
      </c>
      <c r="P3" s="540"/>
      <c r="Q3" s="702">
        <v>4</v>
      </c>
      <c r="R3" s="702" t="s">
        <v>485</v>
      </c>
      <c r="S3" s="703" t="s">
        <v>245</v>
      </c>
      <c r="T3" s="702">
        <v>26</v>
      </c>
      <c r="V3" s="63"/>
      <c r="W3" s="63"/>
      <c r="X3" s="63"/>
      <c r="Y3" s="95"/>
      <c r="Z3" s="324"/>
      <c r="AA3" s="96"/>
      <c r="AB3" s="96"/>
      <c r="AC3" s="96"/>
      <c r="AD3" s="96"/>
      <c r="AE3" s="96"/>
    </row>
    <row r="4" spans="1:31" s="353" customFormat="1" ht="12.75" customHeight="1" thickBot="1">
      <c r="A4" s="702"/>
      <c r="B4" s="702"/>
      <c r="C4" s="702"/>
      <c r="D4" s="703"/>
      <c r="E4" s="403"/>
      <c r="F4" s="724" t="s">
        <v>484</v>
      </c>
      <c r="G4" s="536">
        <v>8</v>
      </c>
      <c r="H4" s="403"/>
      <c r="I4" s="403"/>
      <c r="J4" s="50"/>
      <c r="K4" s="50"/>
      <c r="L4" s="85"/>
      <c r="M4" s="401"/>
      <c r="N4" s="401">
        <v>3</v>
      </c>
      <c r="O4" s="732" t="s">
        <v>483</v>
      </c>
      <c r="P4" s="539"/>
      <c r="Q4" s="702"/>
      <c r="R4" s="702"/>
      <c r="S4" s="703"/>
      <c r="T4" s="702"/>
      <c r="V4" s="63"/>
      <c r="W4" s="63"/>
      <c r="X4" s="63"/>
      <c r="Y4" s="95"/>
      <c r="Z4" s="96"/>
      <c r="AA4" s="96"/>
      <c r="AB4" s="96"/>
      <c r="AC4" s="96"/>
      <c r="AD4" s="96"/>
      <c r="AE4" s="96"/>
    </row>
    <row r="5" spans="1:31" s="353" customFormat="1" ht="12.75" customHeight="1" thickBot="1">
      <c r="A5" s="702">
        <v>2</v>
      </c>
      <c r="B5" s="702">
        <v>36</v>
      </c>
      <c r="C5" s="702" t="s">
        <v>482</v>
      </c>
      <c r="D5" s="703" t="s">
        <v>340</v>
      </c>
      <c r="E5" s="407">
        <v>6</v>
      </c>
      <c r="F5" s="725"/>
      <c r="G5" s="587"/>
      <c r="H5" s="403"/>
      <c r="I5" s="403"/>
      <c r="J5" s="50"/>
      <c r="K5" s="50"/>
      <c r="L5" s="85"/>
      <c r="M5" s="401"/>
      <c r="N5" s="543"/>
      <c r="O5" s="732"/>
      <c r="P5" s="373">
        <v>8</v>
      </c>
      <c r="Q5" s="712">
        <v>34</v>
      </c>
      <c r="R5" s="712" t="s">
        <v>481</v>
      </c>
      <c r="S5" s="721" t="s">
        <v>275</v>
      </c>
      <c r="T5" s="702">
        <v>27</v>
      </c>
      <c r="V5" s="63"/>
      <c r="W5" s="63"/>
      <c r="X5" s="63"/>
      <c r="Y5" s="95"/>
      <c r="Z5" s="324"/>
      <c r="AA5" s="96"/>
      <c r="AB5" s="96"/>
      <c r="AC5" s="96"/>
      <c r="AD5" s="96"/>
      <c r="AE5" s="96"/>
    </row>
    <row r="6" spans="1:31" s="353" customFormat="1" ht="12.75" customHeight="1" thickBot="1">
      <c r="A6" s="702"/>
      <c r="B6" s="702"/>
      <c r="C6" s="702"/>
      <c r="D6" s="703"/>
      <c r="E6" s="579" t="s">
        <v>480</v>
      </c>
      <c r="F6" s="408"/>
      <c r="G6" s="553"/>
      <c r="H6" s="403"/>
      <c r="I6" s="403"/>
      <c r="J6" s="50"/>
      <c r="K6" s="50"/>
      <c r="L6" s="85"/>
      <c r="M6" s="549"/>
      <c r="N6" s="373"/>
      <c r="O6" s="386">
        <v>0</v>
      </c>
      <c r="P6" s="750" t="s">
        <v>479</v>
      </c>
      <c r="Q6" s="713"/>
      <c r="R6" s="713"/>
      <c r="S6" s="722"/>
      <c r="T6" s="702"/>
      <c r="V6" s="63"/>
      <c r="W6" s="63"/>
      <c r="X6" s="63"/>
      <c r="Y6" s="95"/>
      <c r="Z6" s="96"/>
      <c r="AA6" s="96"/>
      <c r="AB6" s="96"/>
      <c r="AC6" s="96"/>
      <c r="AD6" s="96"/>
      <c r="AE6" s="96"/>
    </row>
    <row r="7" spans="1:31" s="353" customFormat="1" ht="12.75" customHeight="1">
      <c r="A7" s="702">
        <v>3</v>
      </c>
      <c r="B7" s="702">
        <v>47</v>
      </c>
      <c r="C7" s="702" t="s">
        <v>478</v>
      </c>
      <c r="D7" s="703" t="s">
        <v>249</v>
      </c>
      <c r="E7" s="578"/>
      <c r="F7" s="527">
        <v>3</v>
      </c>
      <c r="G7" s="553"/>
      <c r="H7" s="403"/>
      <c r="I7" s="403"/>
      <c r="J7" s="50"/>
      <c r="K7" s="50"/>
      <c r="L7" s="85"/>
      <c r="M7" s="401"/>
      <c r="N7" s="550"/>
      <c r="O7" s="409"/>
      <c r="P7" s="747"/>
      <c r="Q7" s="712">
        <v>10</v>
      </c>
      <c r="R7" s="712" t="s">
        <v>477</v>
      </c>
      <c r="S7" s="721" t="s">
        <v>473</v>
      </c>
      <c r="T7" s="702">
        <v>28</v>
      </c>
      <c r="V7" s="63"/>
      <c r="W7" s="63"/>
      <c r="X7" s="63"/>
      <c r="Y7" s="95"/>
      <c r="Z7" s="96"/>
      <c r="AA7" s="96"/>
      <c r="AB7" s="96"/>
      <c r="AC7" s="96"/>
      <c r="AD7" s="96"/>
      <c r="AE7" s="96"/>
    </row>
    <row r="8" spans="1:31" s="353" customFormat="1" ht="12.75" customHeight="1" thickBot="1">
      <c r="A8" s="702"/>
      <c r="B8" s="702"/>
      <c r="C8" s="702"/>
      <c r="D8" s="703"/>
      <c r="E8" s="403">
        <v>0</v>
      </c>
      <c r="F8" s="403"/>
      <c r="G8" s="588" t="s">
        <v>476</v>
      </c>
      <c r="H8" s="536">
        <v>3</v>
      </c>
      <c r="I8" s="403"/>
      <c r="J8" s="50"/>
      <c r="K8" s="50"/>
      <c r="L8" s="85"/>
      <c r="M8" s="401">
        <v>2</v>
      </c>
      <c r="N8" s="732" t="s">
        <v>475</v>
      </c>
      <c r="O8" s="401"/>
      <c r="P8" s="401">
        <v>0</v>
      </c>
      <c r="Q8" s="713"/>
      <c r="R8" s="713"/>
      <c r="S8" s="722"/>
      <c r="T8" s="702"/>
      <c r="V8" s="63"/>
      <c r="W8" s="63"/>
      <c r="X8" s="63"/>
      <c r="Y8" s="95"/>
      <c r="Z8" s="96"/>
      <c r="AA8" s="96"/>
      <c r="AB8" s="96"/>
      <c r="AC8" s="96"/>
      <c r="AD8" s="96"/>
      <c r="AE8" s="96"/>
    </row>
    <row r="9" spans="1:31" s="353" customFormat="1" ht="12.75" customHeight="1" thickBot="1">
      <c r="A9" s="702">
        <v>4</v>
      </c>
      <c r="B9" s="702">
        <v>11</v>
      </c>
      <c r="C9" s="702" t="s">
        <v>474</v>
      </c>
      <c r="D9" s="703" t="s">
        <v>473</v>
      </c>
      <c r="E9" s="406">
        <v>0</v>
      </c>
      <c r="F9" s="403"/>
      <c r="G9" s="585"/>
      <c r="H9" s="583"/>
      <c r="I9" s="583"/>
      <c r="J9" s="50"/>
      <c r="K9" s="50"/>
      <c r="L9" s="85"/>
      <c r="M9" s="542"/>
      <c r="N9" s="732"/>
      <c r="O9" s="401"/>
      <c r="P9" s="528">
        <v>8</v>
      </c>
      <c r="Q9" s="712">
        <v>8</v>
      </c>
      <c r="R9" s="712" t="s">
        <v>472</v>
      </c>
      <c r="S9" s="721" t="s">
        <v>314</v>
      </c>
      <c r="T9" s="702">
        <v>29</v>
      </c>
      <c r="V9" s="63"/>
      <c r="W9" s="63"/>
      <c r="X9" s="63"/>
      <c r="Y9" s="95"/>
      <c r="Z9" s="96"/>
      <c r="AA9" s="96"/>
      <c r="AB9" s="96"/>
      <c r="AC9" s="96"/>
      <c r="AD9" s="96"/>
      <c r="AE9" s="96"/>
    </row>
    <row r="10" spans="1:31" s="353" customFormat="1" ht="12.75" customHeight="1" thickBot="1">
      <c r="A10" s="702"/>
      <c r="B10" s="702"/>
      <c r="C10" s="702"/>
      <c r="D10" s="703"/>
      <c r="E10" s="577" t="s">
        <v>471</v>
      </c>
      <c r="F10" s="403">
        <v>8</v>
      </c>
      <c r="G10" s="408"/>
      <c r="H10" s="407"/>
      <c r="I10" s="583"/>
      <c r="J10" s="50"/>
      <c r="K10" s="50"/>
      <c r="L10" s="85"/>
      <c r="M10" s="405"/>
      <c r="N10" s="405"/>
      <c r="O10" s="401">
        <v>8</v>
      </c>
      <c r="P10" s="746" t="s">
        <v>470</v>
      </c>
      <c r="Q10" s="713"/>
      <c r="R10" s="713"/>
      <c r="S10" s="722"/>
      <c r="T10" s="702"/>
      <c r="V10" s="63"/>
      <c r="W10" s="63"/>
      <c r="X10" s="63"/>
      <c r="Y10" s="95"/>
      <c r="Z10" s="96"/>
      <c r="AA10" s="96"/>
      <c r="AB10" s="96"/>
      <c r="AC10" s="96"/>
      <c r="AD10" s="96"/>
      <c r="AE10" s="96"/>
    </row>
    <row r="11" spans="1:31" s="353" customFormat="1" ht="12.75" customHeight="1" thickBot="1">
      <c r="A11" s="702">
        <v>5</v>
      </c>
      <c r="B11" s="702">
        <v>38</v>
      </c>
      <c r="C11" s="702" t="s">
        <v>469</v>
      </c>
      <c r="D11" s="703" t="s">
        <v>259</v>
      </c>
      <c r="E11" s="580"/>
      <c r="F11" s="538"/>
      <c r="G11" s="526"/>
      <c r="H11" s="407"/>
      <c r="I11" s="583"/>
      <c r="J11" s="50"/>
      <c r="K11" s="50"/>
      <c r="L11" s="85"/>
      <c r="M11" s="405"/>
      <c r="N11" s="405"/>
      <c r="O11" s="543"/>
      <c r="P11" s="747"/>
      <c r="Q11" s="712">
        <v>23</v>
      </c>
      <c r="R11" s="712" t="s">
        <v>466</v>
      </c>
      <c r="S11" s="721" t="s">
        <v>305</v>
      </c>
      <c r="T11" s="702">
        <v>30</v>
      </c>
      <c r="V11" s="361"/>
      <c r="W11" s="361"/>
      <c r="X11" s="361"/>
      <c r="Y11" s="95"/>
      <c r="Z11" s="96"/>
      <c r="AA11" s="96"/>
      <c r="AB11" s="96"/>
      <c r="AC11" s="96"/>
      <c r="AD11" s="96"/>
      <c r="AE11" s="96"/>
    </row>
    <row r="12" spans="1:31" s="353" customFormat="1" ht="12.75" customHeight="1" thickBot="1">
      <c r="A12" s="702"/>
      <c r="B12" s="702"/>
      <c r="C12" s="702"/>
      <c r="D12" s="703"/>
      <c r="E12" s="522">
        <v>4</v>
      </c>
      <c r="F12" s="724" t="s">
        <v>468</v>
      </c>
      <c r="G12" s="576"/>
      <c r="H12" s="407"/>
      <c r="I12" s="583"/>
      <c r="J12" s="50"/>
      <c r="K12" s="50"/>
      <c r="L12" s="85"/>
      <c r="M12" s="405"/>
      <c r="N12" s="532"/>
      <c r="O12" s="733" t="s">
        <v>467</v>
      </c>
      <c r="P12" s="373">
        <v>1</v>
      </c>
      <c r="Q12" s="713"/>
      <c r="R12" s="713"/>
      <c r="S12" s="722"/>
      <c r="T12" s="702"/>
      <c r="V12" s="63"/>
      <c r="W12" s="63"/>
      <c r="X12" s="63"/>
      <c r="Y12" s="95"/>
      <c r="Z12" s="96"/>
      <c r="AA12" s="96"/>
      <c r="AB12" s="96"/>
      <c r="AC12" s="96"/>
      <c r="AD12" s="96"/>
      <c r="AE12" s="96"/>
    </row>
    <row r="13" spans="1:31" s="353" customFormat="1" ht="12.75" customHeight="1" thickBot="1">
      <c r="A13" s="702">
        <v>6</v>
      </c>
      <c r="B13" s="702">
        <v>15</v>
      </c>
      <c r="C13" s="702" t="s">
        <v>466</v>
      </c>
      <c r="D13" s="703" t="s">
        <v>214</v>
      </c>
      <c r="E13" s="525">
        <v>5</v>
      </c>
      <c r="F13" s="725"/>
      <c r="G13" s="403">
        <v>0</v>
      </c>
      <c r="H13" s="407"/>
      <c r="I13" s="583"/>
      <c r="J13" s="50"/>
      <c r="K13" s="50"/>
      <c r="L13" s="85"/>
      <c r="M13" s="405"/>
      <c r="N13" s="401">
        <v>0</v>
      </c>
      <c r="O13" s="732"/>
      <c r="P13" s="528" t="s">
        <v>565</v>
      </c>
      <c r="Q13" s="712">
        <v>29</v>
      </c>
      <c r="R13" s="712" t="s">
        <v>465</v>
      </c>
      <c r="S13" s="721" t="s">
        <v>281</v>
      </c>
      <c r="T13" s="702">
        <v>31</v>
      </c>
      <c r="V13" s="361"/>
      <c r="W13" s="361"/>
      <c r="X13" s="361"/>
      <c r="Y13" s="95"/>
      <c r="Z13" s="96"/>
      <c r="AA13" s="96"/>
      <c r="AB13" s="96"/>
      <c r="AC13" s="96"/>
      <c r="AD13" s="96"/>
      <c r="AE13" s="96"/>
    </row>
    <row r="14" spans="1:31" s="353" customFormat="1" ht="12.75" customHeight="1" thickBot="1">
      <c r="A14" s="702"/>
      <c r="B14" s="702"/>
      <c r="C14" s="702"/>
      <c r="D14" s="703"/>
      <c r="E14" s="579" t="s">
        <v>464</v>
      </c>
      <c r="F14" s="408"/>
      <c r="G14" s="403"/>
      <c r="H14" s="407"/>
      <c r="I14" s="583"/>
      <c r="J14" s="50"/>
      <c r="K14" s="50"/>
      <c r="L14" s="85"/>
      <c r="M14" s="405"/>
      <c r="N14" s="401"/>
      <c r="O14" s="386"/>
      <c r="P14" s="746" t="s">
        <v>463</v>
      </c>
      <c r="Q14" s="713"/>
      <c r="R14" s="713"/>
      <c r="S14" s="722"/>
      <c r="T14" s="702"/>
      <c r="V14" s="63"/>
      <c r="W14" s="63"/>
      <c r="X14" s="63"/>
      <c r="Y14" s="95"/>
      <c r="Z14" s="96"/>
      <c r="AA14" s="96"/>
      <c r="AB14" s="96"/>
      <c r="AC14" s="96"/>
      <c r="AD14" s="96"/>
      <c r="AE14" s="96"/>
    </row>
    <row r="15" spans="1:31" s="353" customFormat="1" ht="12.75" customHeight="1">
      <c r="A15" s="702">
        <v>7</v>
      </c>
      <c r="B15" s="702">
        <v>22</v>
      </c>
      <c r="C15" s="702" t="s">
        <v>462</v>
      </c>
      <c r="D15" s="703" t="s">
        <v>272</v>
      </c>
      <c r="E15" s="578"/>
      <c r="F15" s="527">
        <v>2</v>
      </c>
      <c r="G15" s="403"/>
      <c r="H15" s="407"/>
      <c r="I15" s="583"/>
      <c r="J15" s="50"/>
      <c r="K15" s="50"/>
      <c r="L15" s="85"/>
      <c r="M15" s="405"/>
      <c r="N15" s="401"/>
      <c r="O15" s="409">
        <v>1</v>
      </c>
      <c r="P15" s="747"/>
      <c r="Q15" s="712">
        <v>20</v>
      </c>
      <c r="R15" s="712" t="s">
        <v>461</v>
      </c>
      <c r="S15" s="721" t="s">
        <v>449</v>
      </c>
      <c r="T15" s="702">
        <v>32</v>
      </c>
      <c r="V15" s="361"/>
      <c r="W15" s="361"/>
      <c r="X15" s="361"/>
      <c r="Y15" s="95"/>
      <c r="Z15" s="96"/>
      <c r="AA15" s="96"/>
      <c r="AB15" s="96"/>
      <c r="AC15" s="96"/>
      <c r="AD15" s="96"/>
      <c r="AE15" s="96"/>
    </row>
    <row r="16" spans="1:31" s="353" customFormat="1" ht="12.75" customHeight="1" thickBot="1">
      <c r="A16" s="702"/>
      <c r="B16" s="702"/>
      <c r="C16" s="702"/>
      <c r="D16" s="703"/>
      <c r="E16" s="403">
        <v>0</v>
      </c>
      <c r="F16" s="403"/>
      <c r="G16" s="403"/>
      <c r="H16" s="724" t="s">
        <v>460</v>
      </c>
      <c r="I16" s="583">
        <v>0</v>
      </c>
      <c r="J16" s="50"/>
      <c r="K16" s="50"/>
      <c r="L16" s="85">
        <v>4</v>
      </c>
      <c r="M16" s="732" t="s">
        <v>459</v>
      </c>
      <c r="N16" s="401"/>
      <c r="O16" s="401"/>
      <c r="P16" s="401" t="s">
        <v>566</v>
      </c>
      <c r="Q16" s="713"/>
      <c r="R16" s="713"/>
      <c r="S16" s="722"/>
      <c r="T16" s="702"/>
      <c r="V16" s="63"/>
      <c r="W16" s="63"/>
      <c r="X16" s="63"/>
      <c r="Y16" s="95"/>
      <c r="Z16" s="96"/>
      <c r="AA16" s="96"/>
      <c r="AB16" s="96"/>
      <c r="AC16" s="96"/>
      <c r="AD16" s="96"/>
      <c r="AE16" s="96"/>
    </row>
    <row r="17" spans="1:31" s="353" customFormat="1" ht="12.75" customHeight="1" thickBot="1">
      <c r="A17" s="702">
        <v>8</v>
      </c>
      <c r="B17" s="702">
        <v>26</v>
      </c>
      <c r="C17" s="702" t="s">
        <v>458</v>
      </c>
      <c r="D17" s="703" t="s">
        <v>217</v>
      </c>
      <c r="E17" s="407"/>
      <c r="F17" s="407">
        <v>5</v>
      </c>
      <c r="G17" s="403"/>
      <c r="H17" s="724"/>
      <c r="I17" s="524"/>
      <c r="J17" s="50"/>
      <c r="K17" s="596"/>
      <c r="L17" s="591"/>
      <c r="M17" s="733"/>
      <c r="N17" s="401"/>
      <c r="O17" s="400"/>
      <c r="P17" s="400"/>
      <c r="Q17" s="712">
        <v>48</v>
      </c>
      <c r="R17" s="712" t="s">
        <v>457</v>
      </c>
      <c r="S17" s="721" t="s">
        <v>285</v>
      </c>
      <c r="T17" s="702">
        <v>33</v>
      </c>
      <c r="V17" s="361"/>
      <c r="W17" s="361"/>
      <c r="X17" s="361"/>
      <c r="Y17" s="95"/>
      <c r="Z17" s="96"/>
      <c r="AA17" s="96"/>
      <c r="AB17" s="96"/>
      <c r="AC17" s="96"/>
      <c r="AD17" s="96"/>
      <c r="AE17" s="96"/>
    </row>
    <row r="18" spans="1:31" s="353" customFormat="1" ht="12.75" customHeight="1" thickBot="1">
      <c r="A18" s="702"/>
      <c r="B18" s="702"/>
      <c r="C18" s="702"/>
      <c r="D18" s="703"/>
      <c r="E18" s="522"/>
      <c r="F18" s="586" t="s">
        <v>456</v>
      </c>
      <c r="G18" s="536">
        <v>0</v>
      </c>
      <c r="H18" s="407"/>
      <c r="I18" s="526"/>
      <c r="J18" s="50"/>
      <c r="K18" s="596"/>
      <c r="L18" s="589"/>
      <c r="M18" s="373"/>
      <c r="N18" s="541">
        <v>5</v>
      </c>
      <c r="O18" s="557" t="s">
        <v>455</v>
      </c>
      <c r="P18" s="401"/>
      <c r="Q18" s="713"/>
      <c r="R18" s="713"/>
      <c r="S18" s="722"/>
      <c r="T18" s="702"/>
      <c r="V18" s="63"/>
      <c r="W18" s="63"/>
      <c r="X18" s="63"/>
      <c r="Y18" s="95"/>
      <c r="Z18" s="96"/>
      <c r="AA18" s="96"/>
      <c r="AB18" s="96"/>
      <c r="AC18" s="96"/>
      <c r="AD18" s="96"/>
      <c r="AE18" s="96"/>
    </row>
    <row r="19" spans="1:31" s="353" customFormat="1" ht="12.75" customHeight="1">
      <c r="A19" s="702">
        <v>9</v>
      </c>
      <c r="B19" s="702">
        <v>49</v>
      </c>
      <c r="C19" s="702" t="s">
        <v>454</v>
      </c>
      <c r="D19" s="703" t="s">
        <v>285</v>
      </c>
      <c r="E19" s="406">
        <v>0</v>
      </c>
      <c r="F19" s="585"/>
      <c r="G19" s="582"/>
      <c r="H19" s="407"/>
      <c r="I19" s="526"/>
      <c r="J19" s="50"/>
      <c r="K19" s="596"/>
      <c r="L19" s="589"/>
      <c r="M19" s="549"/>
      <c r="N19" s="544"/>
      <c r="O19" s="659"/>
      <c r="P19" s="400">
        <v>1</v>
      </c>
      <c r="Q19" s="712">
        <v>14</v>
      </c>
      <c r="R19" s="712" t="s">
        <v>453</v>
      </c>
      <c r="S19" s="721" t="s">
        <v>255</v>
      </c>
      <c r="T19" s="702">
        <v>34</v>
      </c>
      <c r="V19" s="362"/>
      <c r="W19" s="362"/>
      <c r="X19" s="361"/>
      <c r="Y19" s="95"/>
      <c r="Z19" s="96"/>
      <c r="AA19" s="96"/>
      <c r="AB19" s="96"/>
      <c r="AC19" s="96"/>
      <c r="AD19" s="96"/>
      <c r="AE19" s="96"/>
    </row>
    <row r="20" spans="1:31" s="353" customFormat="1" ht="12.75" customHeight="1" thickBot="1">
      <c r="A20" s="702"/>
      <c r="B20" s="702"/>
      <c r="C20" s="702"/>
      <c r="D20" s="703"/>
      <c r="E20" s="577" t="s">
        <v>452</v>
      </c>
      <c r="F20" s="408"/>
      <c r="G20" s="408"/>
      <c r="H20" s="407"/>
      <c r="I20" s="526"/>
      <c r="J20" s="50"/>
      <c r="K20" s="596"/>
      <c r="L20" s="589"/>
      <c r="M20" s="373"/>
      <c r="N20" s="554"/>
      <c r="O20" s="541"/>
      <c r="P20" s="748" t="s">
        <v>451</v>
      </c>
      <c r="Q20" s="713"/>
      <c r="R20" s="713"/>
      <c r="S20" s="722"/>
      <c r="T20" s="702"/>
      <c r="V20" s="362"/>
      <c r="W20" s="362"/>
      <c r="X20" s="361"/>
      <c r="Y20" s="95"/>
      <c r="Z20" s="96"/>
      <c r="AA20" s="96"/>
      <c r="AB20" s="96"/>
      <c r="AC20" s="96"/>
      <c r="AD20" s="96"/>
      <c r="AE20" s="96"/>
    </row>
    <row r="21" spans="1:31" s="353" customFormat="1" ht="12.75" customHeight="1" thickBot="1">
      <c r="A21" s="702">
        <v>10</v>
      </c>
      <c r="B21" s="702">
        <v>19</v>
      </c>
      <c r="C21" s="702" t="s">
        <v>450</v>
      </c>
      <c r="D21" s="703" t="s">
        <v>449</v>
      </c>
      <c r="E21" s="580"/>
      <c r="F21" s="538">
        <v>1</v>
      </c>
      <c r="G21" s="408"/>
      <c r="H21" s="407"/>
      <c r="I21" s="526"/>
      <c r="J21" s="50"/>
      <c r="K21" s="596"/>
      <c r="L21" s="589"/>
      <c r="M21" s="373"/>
      <c r="N21" s="550"/>
      <c r="O21" s="544"/>
      <c r="P21" s="749"/>
      <c r="Q21" s="712">
        <v>25</v>
      </c>
      <c r="R21" s="712" t="s">
        <v>448</v>
      </c>
      <c r="S21" s="721" t="s">
        <v>217</v>
      </c>
      <c r="T21" s="702">
        <v>35</v>
      </c>
      <c r="V21" s="362"/>
      <c r="W21" s="362"/>
      <c r="X21" s="361"/>
      <c r="Y21" s="95"/>
      <c r="Z21" s="96"/>
      <c r="AA21" s="96"/>
      <c r="AB21" s="96"/>
      <c r="AC21" s="96"/>
      <c r="AD21" s="96"/>
      <c r="AE21" s="96"/>
    </row>
    <row r="22" spans="1:31" s="353" customFormat="1" ht="12.75" customHeight="1" thickBot="1">
      <c r="A22" s="702"/>
      <c r="B22" s="702"/>
      <c r="C22" s="702"/>
      <c r="D22" s="703"/>
      <c r="E22" s="522">
        <v>3</v>
      </c>
      <c r="F22" s="403"/>
      <c r="G22" s="725" t="s">
        <v>447</v>
      </c>
      <c r="H22" s="583"/>
      <c r="I22" s="526"/>
      <c r="J22" s="50"/>
      <c r="K22" s="596"/>
      <c r="L22" s="589"/>
      <c r="M22" s="546"/>
      <c r="N22" s="732" t="s">
        <v>446</v>
      </c>
      <c r="O22" s="401"/>
      <c r="P22" s="529">
        <v>4</v>
      </c>
      <c r="Q22" s="713"/>
      <c r="R22" s="713"/>
      <c r="S22" s="722"/>
      <c r="T22" s="702"/>
      <c r="V22" s="362"/>
      <c r="W22" s="362"/>
      <c r="X22" s="361"/>
      <c r="Y22" s="95"/>
      <c r="Z22" s="96"/>
      <c r="AA22" s="96"/>
      <c r="AB22" s="96"/>
      <c r="AC22" s="96"/>
      <c r="AD22" s="96"/>
      <c r="AE22" s="96"/>
    </row>
    <row r="23" spans="1:31" s="353" customFormat="1" ht="12.75" customHeight="1" thickBot="1">
      <c r="A23" s="702">
        <v>11</v>
      </c>
      <c r="B23" s="702">
        <v>42</v>
      </c>
      <c r="C23" s="702" t="s">
        <v>445</v>
      </c>
      <c r="D23" s="703" t="s">
        <v>267</v>
      </c>
      <c r="E23" s="407">
        <v>4</v>
      </c>
      <c r="F23" s="403"/>
      <c r="G23" s="724"/>
      <c r="H23" s="538">
        <v>6</v>
      </c>
      <c r="I23" s="408"/>
      <c r="J23" s="50"/>
      <c r="K23" s="596"/>
      <c r="L23" s="595"/>
      <c r="M23" s="401">
        <v>9</v>
      </c>
      <c r="N23" s="732"/>
      <c r="O23" s="401"/>
      <c r="P23" s="400">
        <v>0</v>
      </c>
      <c r="Q23" s="712">
        <v>12</v>
      </c>
      <c r="R23" s="712" t="s">
        <v>444</v>
      </c>
      <c r="S23" s="721" t="s">
        <v>443</v>
      </c>
      <c r="T23" s="702">
        <v>36</v>
      </c>
      <c r="V23" s="362"/>
      <c r="W23" s="362"/>
      <c r="X23" s="361"/>
      <c r="Y23" s="95"/>
      <c r="Z23" s="96"/>
      <c r="AA23" s="96"/>
      <c r="AB23" s="96"/>
      <c r="AC23" s="96"/>
      <c r="AD23" s="96"/>
      <c r="AE23" s="96"/>
    </row>
    <row r="24" spans="1:31" s="353" customFormat="1" ht="12.75" customHeight="1" thickBot="1">
      <c r="A24" s="702"/>
      <c r="B24" s="702"/>
      <c r="C24" s="702"/>
      <c r="D24" s="703"/>
      <c r="E24" s="581" t="s">
        <v>442</v>
      </c>
      <c r="F24" s="552">
        <v>0</v>
      </c>
      <c r="G24" s="651"/>
      <c r="H24" s="595"/>
      <c r="I24" s="408"/>
      <c r="J24" s="50"/>
      <c r="K24" s="596"/>
      <c r="L24" s="595"/>
      <c r="M24" s="401"/>
      <c r="N24" s="405"/>
      <c r="O24" s="401">
        <v>7</v>
      </c>
      <c r="P24" s="559" t="s">
        <v>308</v>
      </c>
      <c r="Q24" s="713"/>
      <c r="R24" s="713"/>
      <c r="S24" s="722"/>
      <c r="T24" s="702"/>
      <c r="V24" s="362"/>
      <c r="W24" s="362"/>
      <c r="X24" s="361"/>
      <c r="Y24" s="95"/>
      <c r="Z24" s="96"/>
      <c r="AA24" s="96"/>
      <c r="AB24" s="96"/>
      <c r="AC24" s="96"/>
      <c r="AD24" s="96"/>
      <c r="AE24" s="96"/>
    </row>
    <row r="25" spans="1:31" s="353" customFormat="1" ht="12.75" customHeight="1" thickBot="1">
      <c r="A25" s="702">
        <v>12</v>
      </c>
      <c r="B25" s="702">
        <v>30</v>
      </c>
      <c r="C25" s="702" t="s">
        <v>441</v>
      </c>
      <c r="D25" s="703" t="s">
        <v>281</v>
      </c>
      <c r="E25" s="578"/>
      <c r="F25" s="582"/>
      <c r="G25" s="651"/>
      <c r="H25" s="595"/>
      <c r="I25" s="408"/>
      <c r="J25" s="50"/>
      <c r="K25" s="596"/>
      <c r="L25" s="595"/>
      <c r="M25" s="401"/>
      <c r="N25" s="405"/>
      <c r="O25" s="530"/>
      <c r="P25" s="561"/>
      <c r="Q25" s="712">
        <v>31</v>
      </c>
      <c r="R25" s="712" t="s">
        <v>440</v>
      </c>
      <c r="S25" s="721" t="s">
        <v>253</v>
      </c>
      <c r="T25" s="702">
        <v>37</v>
      </c>
      <c r="V25" s="362"/>
      <c r="W25" s="362"/>
      <c r="X25" s="361"/>
      <c r="Y25" s="95"/>
      <c r="Z25" s="96"/>
      <c r="AA25" s="96"/>
      <c r="AB25" s="96"/>
      <c r="AC25" s="96"/>
      <c r="AD25" s="96"/>
      <c r="AE25" s="96"/>
    </row>
    <row r="26" spans="1:31" s="353" customFormat="1" ht="12.75" customHeight="1" thickBot="1">
      <c r="A26" s="702"/>
      <c r="B26" s="702"/>
      <c r="C26" s="702"/>
      <c r="D26" s="703"/>
      <c r="E26" s="407">
        <v>2</v>
      </c>
      <c r="F26" s="725" t="s">
        <v>439</v>
      </c>
      <c r="G26" s="663"/>
      <c r="H26" s="595"/>
      <c r="I26" s="408"/>
      <c r="J26" s="50"/>
      <c r="K26" s="596"/>
      <c r="L26" s="595"/>
      <c r="M26" s="401"/>
      <c r="N26" s="545"/>
      <c r="O26" s="732" t="s">
        <v>438</v>
      </c>
      <c r="P26" s="529">
        <v>4</v>
      </c>
      <c r="Q26" s="713"/>
      <c r="R26" s="713"/>
      <c r="S26" s="722"/>
      <c r="T26" s="702"/>
      <c r="V26" s="362"/>
      <c r="W26" s="362"/>
      <c r="X26" s="361"/>
      <c r="Y26" s="95"/>
      <c r="Z26" s="96"/>
      <c r="AA26" s="96"/>
      <c r="AB26" s="96"/>
      <c r="AC26" s="96"/>
      <c r="AD26" s="96"/>
      <c r="AE26" s="96"/>
    </row>
    <row r="27" spans="1:31" s="353" customFormat="1" ht="12.75" customHeight="1" thickBot="1">
      <c r="A27" s="702">
        <v>13</v>
      </c>
      <c r="B27" s="702">
        <v>7</v>
      </c>
      <c r="C27" s="702" t="s">
        <v>437</v>
      </c>
      <c r="D27" s="703" t="s">
        <v>245</v>
      </c>
      <c r="E27" s="534"/>
      <c r="F27" s="738"/>
      <c r="G27" s="538">
        <v>3</v>
      </c>
      <c r="H27" s="403"/>
      <c r="I27" s="408"/>
      <c r="J27" s="50"/>
      <c r="K27" s="596"/>
      <c r="L27" s="595"/>
      <c r="M27" s="401"/>
      <c r="N27" s="401">
        <v>1</v>
      </c>
      <c r="O27" s="734"/>
      <c r="P27" s="400"/>
      <c r="Q27" s="712">
        <v>6</v>
      </c>
      <c r="R27" s="712" t="s">
        <v>436</v>
      </c>
      <c r="S27" s="721" t="s">
        <v>245</v>
      </c>
      <c r="T27" s="702">
        <v>38</v>
      </c>
      <c r="V27" s="362"/>
      <c r="W27" s="362"/>
      <c r="X27" s="361"/>
      <c r="Y27" s="95"/>
      <c r="Z27" s="96"/>
      <c r="AA27" s="96"/>
      <c r="AB27" s="96"/>
      <c r="AC27" s="96"/>
      <c r="AD27" s="96"/>
      <c r="AE27" s="96"/>
    </row>
    <row r="28" spans="1:31" s="353" customFormat="1" ht="12.75" customHeight="1" thickBot="1">
      <c r="A28" s="702"/>
      <c r="B28" s="702"/>
      <c r="C28" s="702"/>
      <c r="D28" s="703"/>
      <c r="E28" s="403"/>
      <c r="F28" s="403">
        <v>3</v>
      </c>
      <c r="G28" s="403"/>
      <c r="H28" s="403"/>
      <c r="I28" s="725" t="s">
        <v>435</v>
      </c>
      <c r="J28" s="608">
        <v>1</v>
      </c>
      <c r="K28" s="609">
        <v>2</v>
      </c>
      <c r="L28" s="733" t="s">
        <v>434</v>
      </c>
      <c r="M28" s="401"/>
      <c r="N28" s="401"/>
      <c r="O28" s="401">
        <v>6</v>
      </c>
      <c r="P28" s="401"/>
      <c r="Q28" s="713"/>
      <c r="R28" s="713"/>
      <c r="S28" s="722"/>
      <c r="T28" s="702"/>
      <c r="V28" s="362"/>
      <c r="W28" s="362"/>
      <c r="X28" s="361"/>
      <c r="Y28" s="95"/>
      <c r="Z28" s="96"/>
      <c r="AA28" s="96"/>
      <c r="AB28" s="96"/>
      <c r="AC28" s="96"/>
      <c r="AD28" s="96"/>
      <c r="AE28" s="96"/>
    </row>
    <row r="29" spans="1:31" s="353" customFormat="1" ht="12.75" customHeight="1" thickBot="1">
      <c r="A29" s="702">
        <v>14</v>
      </c>
      <c r="B29" s="702">
        <v>27</v>
      </c>
      <c r="C29" s="702" t="s">
        <v>433</v>
      </c>
      <c r="D29" s="703" t="s">
        <v>217</v>
      </c>
      <c r="E29" s="407"/>
      <c r="F29" s="407">
        <v>7</v>
      </c>
      <c r="G29" s="403"/>
      <c r="H29" s="403"/>
      <c r="I29" s="724"/>
      <c r="J29" s="606" t="s">
        <v>432</v>
      </c>
      <c r="K29" s="607"/>
      <c r="L29" s="732"/>
      <c r="M29" s="401"/>
      <c r="N29" s="401"/>
      <c r="O29" s="400">
        <v>1</v>
      </c>
      <c r="P29" s="400"/>
      <c r="Q29" s="712">
        <v>28</v>
      </c>
      <c r="R29" s="712" t="s">
        <v>431</v>
      </c>
      <c r="S29" s="721" t="s">
        <v>217</v>
      </c>
      <c r="T29" s="702">
        <v>39</v>
      </c>
      <c r="V29" s="362"/>
      <c r="W29" s="362"/>
      <c r="X29" s="361"/>
    </row>
    <row r="30" spans="1:31" s="353" customFormat="1" ht="12.75" customHeight="1" thickBot="1">
      <c r="A30" s="702"/>
      <c r="B30" s="702"/>
      <c r="C30" s="702"/>
      <c r="D30" s="703"/>
      <c r="E30" s="522"/>
      <c r="F30" s="739" t="s">
        <v>430</v>
      </c>
      <c r="G30" s="648">
        <v>3</v>
      </c>
      <c r="H30" s="403"/>
      <c r="I30" s="407"/>
      <c r="J30" s="594"/>
      <c r="K30" s="50"/>
      <c r="L30" s="410"/>
      <c r="M30" s="401"/>
      <c r="N30" s="401">
        <v>3</v>
      </c>
      <c r="O30" s="557" t="s">
        <v>429</v>
      </c>
      <c r="P30" s="401"/>
      <c r="Q30" s="713"/>
      <c r="R30" s="713"/>
      <c r="S30" s="722"/>
      <c r="T30" s="702"/>
      <c r="V30" s="362"/>
      <c r="W30" s="362"/>
      <c r="X30" s="361"/>
    </row>
    <row r="31" spans="1:31" s="353" customFormat="1" ht="12.75" customHeight="1" thickBot="1">
      <c r="A31" s="702">
        <v>15</v>
      </c>
      <c r="B31" s="702">
        <v>13</v>
      </c>
      <c r="C31" s="702" t="s">
        <v>276</v>
      </c>
      <c r="D31" s="703" t="s">
        <v>255</v>
      </c>
      <c r="E31" s="407">
        <v>1</v>
      </c>
      <c r="F31" s="725"/>
      <c r="G31" s="527"/>
      <c r="H31" s="552"/>
      <c r="I31" s="407"/>
      <c r="J31" s="594"/>
      <c r="K31" s="50"/>
      <c r="L31" s="410"/>
      <c r="M31" s="401"/>
      <c r="N31" s="530"/>
      <c r="O31" s="568"/>
      <c r="P31" s="373">
        <v>7</v>
      </c>
      <c r="Q31" s="712">
        <v>39</v>
      </c>
      <c r="R31" s="712" t="s">
        <v>428</v>
      </c>
      <c r="S31" s="721" t="s">
        <v>265</v>
      </c>
      <c r="T31" s="702">
        <v>40</v>
      </c>
      <c r="V31" s="362"/>
      <c r="W31" s="362"/>
      <c r="X31" s="361"/>
    </row>
    <row r="32" spans="1:31" s="353" customFormat="1" ht="12.75" customHeight="1" thickBot="1">
      <c r="A32" s="702"/>
      <c r="B32" s="702"/>
      <c r="C32" s="702"/>
      <c r="D32" s="703"/>
      <c r="E32" s="579" t="s">
        <v>427</v>
      </c>
      <c r="F32" s="584"/>
      <c r="G32" s="407"/>
      <c r="H32" s="552"/>
      <c r="I32" s="407"/>
      <c r="J32" s="594"/>
      <c r="K32" s="50"/>
      <c r="L32" s="410"/>
      <c r="M32" s="401"/>
      <c r="N32" s="405"/>
      <c r="O32" s="574"/>
      <c r="P32" s="560" t="s">
        <v>426</v>
      </c>
      <c r="Q32" s="713"/>
      <c r="R32" s="713"/>
      <c r="S32" s="722"/>
      <c r="T32" s="702"/>
      <c r="V32" s="362"/>
      <c r="W32" s="362"/>
      <c r="X32" s="361"/>
    </row>
    <row r="33" spans="1:24" s="353" customFormat="1" ht="12.75" customHeight="1" thickBot="1">
      <c r="A33" s="702">
        <v>16</v>
      </c>
      <c r="B33" s="702">
        <v>1</v>
      </c>
      <c r="C33" s="702" t="s">
        <v>425</v>
      </c>
      <c r="D33" s="703" t="s">
        <v>245</v>
      </c>
      <c r="E33" s="580"/>
      <c r="F33" s="538">
        <v>0</v>
      </c>
      <c r="G33" s="407"/>
      <c r="H33" s="552"/>
      <c r="I33" s="407"/>
      <c r="J33" s="594"/>
      <c r="K33" s="50"/>
      <c r="L33" s="410"/>
      <c r="M33" s="401"/>
      <c r="N33" s="405"/>
      <c r="O33" s="531">
        <v>4</v>
      </c>
      <c r="P33" s="558"/>
      <c r="Q33" s="712">
        <v>50</v>
      </c>
      <c r="R33" s="712" t="s">
        <v>424</v>
      </c>
      <c r="S33" s="721" t="s">
        <v>279</v>
      </c>
      <c r="T33" s="702">
        <v>41</v>
      </c>
      <c r="V33" s="362"/>
      <c r="W33" s="362"/>
      <c r="X33" s="361"/>
    </row>
    <row r="34" spans="1:24" s="353" customFormat="1" ht="12.75" customHeight="1" thickBot="1">
      <c r="A34" s="702"/>
      <c r="B34" s="702"/>
      <c r="C34" s="702"/>
      <c r="D34" s="703"/>
      <c r="E34" s="522">
        <v>2</v>
      </c>
      <c r="F34" s="403"/>
      <c r="G34" s="724" t="s">
        <v>423</v>
      </c>
      <c r="H34" s="552">
        <v>4</v>
      </c>
      <c r="I34" s="407"/>
      <c r="J34" s="594"/>
      <c r="K34" s="50"/>
      <c r="L34" s="410"/>
      <c r="M34" s="401">
        <v>2</v>
      </c>
      <c r="N34" s="732" t="s">
        <v>422</v>
      </c>
      <c r="O34" s="401"/>
      <c r="P34" s="401">
        <v>0</v>
      </c>
      <c r="Q34" s="713"/>
      <c r="R34" s="713"/>
      <c r="S34" s="722"/>
      <c r="T34" s="702"/>
      <c r="V34" s="362"/>
      <c r="W34" s="362"/>
      <c r="X34" s="361"/>
    </row>
    <row r="35" spans="1:24" s="353" customFormat="1" ht="12.75" customHeight="1">
      <c r="A35" s="702">
        <v>17</v>
      </c>
      <c r="B35" s="702">
        <v>44</v>
      </c>
      <c r="C35" s="702" t="s">
        <v>421</v>
      </c>
      <c r="D35" s="703" t="s">
        <v>411</v>
      </c>
      <c r="E35" s="406">
        <v>0</v>
      </c>
      <c r="F35" s="403"/>
      <c r="G35" s="725"/>
      <c r="H35" s="527"/>
      <c r="I35" s="552"/>
      <c r="J35" s="594"/>
      <c r="K35" s="50"/>
      <c r="L35" s="410"/>
      <c r="M35" s="530"/>
      <c r="N35" s="733"/>
      <c r="O35" s="401"/>
      <c r="P35" s="400">
        <v>0</v>
      </c>
      <c r="Q35" s="712">
        <v>46</v>
      </c>
      <c r="R35" s="712" t="s">
        <v>420</v>
      </c>
      <c r="S35" s="721" t="s">
        <v>249</v>
      </c>
      <c r="T35" s="702">
        <v>42</v>
      </c>
      <c r="V35" s="362"/>
      <c r="W35" s="362"/>
      <c r="X35" s="361"/>
    </row>
    <row r="36" spans="1:24" s="353" customFormat="1" ht="12.75" customHeight="1" thickBot="1">
      <c r="A36" s="702"/>
      <c r="B36" s="702"/>
      <c r="C36" s="702"/>
      <c r="D36" s="703"/>
      <c r="E36" s="742" t="s">
        <v>419</v>
      </c>
      <c r="F36" s="575"/>
      <c r="G36" s="408"/>
      <c r="H36" s="407"/>
      <c r="I36" s="552"/>
      <c r="J36" s="594"/>
      <c r="K36" s="50"/>
      <c r="L36" s="410"/>
      <c r="M36" s="547"/>
      <c r="N36" s="373"/>
      <c r="O36" s="401">
        <v>8</v>
      </c>
      <c r="P36" s="559" t="s">
        <v>418</v>
      </c>
      <c r="Q36" s="713"/>
      <c r="R36" s="713"/>
      <c r="S36" s="722"/>
      <c r="T36" s="702"/>
      <c r="V36" s="362"/>
      <c r="W36" s="362"/>
      <c r="X36" s="361"/>
    </row>
    <row r="37" spans="1:24" s="353" customFormat="1" ht="12.75" customHeight="1" thickBot="1">
      <c r="A37" s="702">
        <v>18</v>
      </c>
      <c r="B37" s="702">
        <v>51</v>
      </c>
      <c r="C37" s="702" t="s">
        <v>417</v>
      </c>
      <c r="D37" s="703" t="s">
        <v>279</v>
      </c>
      <c r="E37" s="740"/>
      <c r="F37" s="533"/>
      <c r="G37" s="526"/>
      <c r="H37" s="407"/>
      <c r="I37" s="552"/>
      <c r="J37" s="594"/>
      <c r="K37" s="50"/>
      <c r="L37" s="410"/>
      <c r="M37" s="547"/>
      <c r="N37" s="373"/>
      <c r="O37" s="572"/>
      <c r="P37" s="562"/>
      <c r="Q37" s="712">
        <v>2</v>
      </c>
      <c r="R37" s="712" t="s">
        <v>416</v>
      </c>
      <c r="S37" s="721" t="s">
        <v>245</v>
      </c>
      <c r="T37" s="702">
        <v>43</v>
      </c>
      <c r="V37" s="362"/>
      <c r="W37" s="362"/>
      <c r="X37" s="361"/>
    </row>
    <row r="38" spans="1:24" s="353" customFormat="1" ht="12.75" customHeight="1" thickBot="1">
      <c r="A38" s="702"/>
      <c r="B38" s="702"/>
      <c r="C38" s="702"/>
      <c r="D38" s="703"/>
      <c r="E38" s="522">
        <v>9</v>
      </c>
      <c r="F38" s="724" t="s">
        <v>415</v>
      </c>
      <c r="G38" s="660"/>
      <c r="H38" s="407"/>
      <c r="I38" s="552"/>
      <c r="J38" s="594"/>
      <c r="K38" s="50"/>
      <c r="L38" s="410"/>
      <c r="M38" s="547"/>
      <c r="N38" s="549"/>
      <c r="O38" s="573" t="s">
        <v>414</v>
      </c>
      <c r="P38" s="529">
        <v>7</v>
      </c>
      <c r="Q38" s="713"/>
      <c r="R38" s="713"/>
      <c r="S38" s="722"/>
      <c r="T38" s="702"/>
      <c r="V38" s="362"/>
      <c r="W38" s="362"/>
      <c r="X38" s="361"/>
    </row>
    <row r="39" spans="1:24" s="353" customFormat="1" ht="12.75" customHeight="1">
      <c r="A39" s="702">
        <v>19</v>
      </c>
      <c r="B39" s="702">
        <v>24</v>
      </c>
      <c r="C39" s="702" t="s">
        <v>413</v>
      </c>
      <c r="D39" s="703" t="s">
        <v>305</v>
      </c>
      <c r="E39" s="406"/>
      <c r="F39" s="745"/>
      <c r="G39" s="403">
        <v>0</v>
      </c>
      <c r="H39" s="407"/>
      <c r="I39" s="552"/>
      <c r="J39" s="594"/>
      <c r="K39" s="50"/>
      <c r="L39" s="410"/>
      <c r="M39" s="405"/>
      <c r="N39" s="564">
        <v>8</v>
      </c>
      <c r="O39" s="556"/>
      <c r="P39" s="400"/>
      <c r="Q39" s="712">
        <v>45</v>
      </c>
      <c r="R39" s="712" t="s">
        <v>412</v>
      </c>
      <c r="S39" s="721" t="s">
        <v>411</v>
      </c>
      <c r="T39" s="702">
        <v>44</v>
      </c>
      <c r="V39" s="362"/>
      <c r="W39" s="362"/>
      <c r="X39" s="361"/>
    </row>
    <row r="40" spans="1:24" s="353" customFormat="1" ht="12.75" customHeight="1" thickBot="1">
      <c r="A40" s="702"/>
      <c r="B40" s="702"/>
      <c r="C40" s="702"/>
      <c r="D40" s="703"/>
      <c r="E40" s="403"/>
      <c r="F40" s="403" t="s">
        <v>114</v>
      </c>
      <c r="G40" s="403"/>
      <c r="H40" s="724" t="s">
        <v>410</v>
      </c>
      <c r="I40" s="552"/>
      <c r="J40" s="594"/>
      <c r="K40" s="50"/>
      <c r="L40" s="590"/>
      <c r="M40" s="732" t="s">
        <v>409</v>
      </c>
      <c r="N40" s="401"/>
      <c r="O40" s="401">
        <v>0</v>
      </c>
      <c r="P40" s="401"/>
      <c r="Q40" s="713"/>
      <c r="R40" s="713"/>
      <c r="S40" s="722"/>
      <c r="T40" s="702"/>
      <c r="V40" s="362"/>
      <c r="W40" s="362"/>
      <c r="X40" s="361"/>
    </row>
    <row r="41" spans="1:24" s="353" customFormat="1" ht="12.75" customHeight="1" thickBot="1">
      <c r="A41" s="702">
        <v>20</v>
      </c>
      <c r="B41" s="702">
        <v>32</v>
      </c>
      <c r="C41" s="702" t="s">
        <v>268</v>
      </c>
      <c r="D41" s="703" t="s">
        <v>253</v>
      </c>
      <c r="E41" s="525"/>
      <c r="F41" s="534">
        <v>5</v>
      </c>
      <c r="G41" s="403"/>
      <c r="H41" s="725"/>
      <c r="I41" s="527">
        <v>1</v>
      </c>
      <c r="J41" s="50"/>
      <c r="K41" s="50"/>
      <c r="L41" s="591">
        <v>3</v>
      </c>
      <c r="M41" s="733"/>
      <c r="N41" s="401"/>
      <c r="O41" s="401"/>
      <c r="P41" s="528">
        <v>3</v>
      </c>
      <c r="Q41" s="712">
        <v>16</v>
      </c>
      <c r="R41" s="712" t="s">
        <v>260</v>
      </c>
      <c r="S41" s="721" t="s">
        <v>214</v>
      </c>
      <c r="T41" s="702">
        <v>45</v>
      </c>
      <c r="V41" s="362"/>
      <c r="W41" s="362"/>
      <c r="X41" s="361"/>
    </row>
    <row r="42" spans="1:24" s="353" customFormat="1" ht="12.75" customHeight="1" thickBot="1">
      <c r="A42" s="702"/>
      <c r="B42" s="702"/>
      <c r="C42" s="702"/>
      <c r="D42" s="703"/>
      <c r="E42" s="403"/>
      <c r="F42" s="724" t="s">
        <v>408</v>
      </c>
      <c r="G42" s="536">
        <v>0</v>
      </c>
      <c r="H42" s="408"/>
      <c r="I42" s="403"/>
      <c r="J42" s="50"/>
      <c r="K42" s="50"/>
      <c r="L42" s="589"/>
      <c r="M42" s="373"/>
      <c r="N42" s="401"/>
      <c r="O42" s="401">
        <v>4</v>
      </c>
      <c r="P42" s="563" t="s">
        <v>407</v>
      </c>
      <c r="Q42" s="713"/>
      <c r="R42" s="713"/>
      <c r="S42" s="722"/>
      <c r="T42" s="702"/>
      <c r="V42" s="362"/>
      <c r="W42" s="362"/>
      <c r="X42" s="361"/>
    </row>
    <row r="43" spans="1:24" s="353" customFormat="1" ht="12.75" customHeight="1" thickBot="1">
      <c r="A43" s="702">
        <v>21</v>
      </c>
      <c r="B43" s="702">
        <v>40</v>
      </c>
      <c r="C43" s="702" t="s">
        <v>406</v>
      </c>
      <c r="D43" s="703" t="s">
        <v>265</v>
      </c>
      <c r="E43" s="525">
        <v>8</v>
      </c>
      <c r="F43" s="725"/>
      <c r="G43" s="535"/>
      <c r="H43" s="408"/>
      <c r="I43" s="403"/>
      <c r="J43" s="50"/>
      <c r="K43" s="50"/>
      <c r="L43" s="589"/>
      <c r="M43" s="373"/>
      <c r="N43" s="549"/>
      <c r="O43" s="564"/>
      <c r="P43" s="558"/>
      <c r="Q43" s="712">
        <v>37</v>
      </c>
      <c r="R43" s="712" t="s">
        <v>405</v>
      </c>
      <c r="S43" s="721" t="s">
        <v>259</v>
      </c>
      <c r="T43" s="702">
        <v>46</v>
      </c>
      <c r="V43" s="362"/>
      <c r="W43" s="362"/>
      <c r="X43" s="361"/>
    </row>
    <row r="44" spans="1:24" s="353" customFormat="1" ht="12.75" customHeight="1" thickBot="1">
      <c r="A44" s="702"/>
      <c r="B44" s="702"/>
      <c r="C44" s="702"/>
      <c r="D44" s="703"/>
      <c r="E44" s="740" t="s">
        <v>404</v>
      </c>
      <c r="F44" s="526"/>
      <c r="G44" s="408"/>
      <c r="H44" s="408"/>
      <c r="I44" s="403"/>
      <c r="J44" s="50"/>
      <c r="K44" s="50"/>
      <c r="L44" s="589"/>
      <c r="M44" s="373"/>
      <c r="N44" s="569">
        <v>0</v>
      </c>
      <c r="O44" s="568" t="s">
        <v>403</v>
      </c>
      <c r="P44" s="373">
        <v>0</v>
      </c>
      <c r="Q44" s="713"/>
      <c r="R44" s="713"/>
      <c r="S44" s="722"/>
      <c r="T44" s="702"/>
      <c r="V44" s="362"/>
      <c r="W44" s="362"/>
      <c r="X44" s="361"/>
    </row>
    <row r="45" spans="1:24" s="353" customFormat="1" ht="12.75" customHeight="1" thickBot="1">
      <c r="A45" s="702">
        <v>22</v>
      </c>
      <c r="B45" s="702">
        <v>33</v>
      </c>
      <c r="C45" s="702" t="s">
        <v>402</v>
      </c>
      <c r="D45" s="703" t="s">
        <v>275</v>
      </c>
      <c r="E45" s="741"/>
      <c r="F45" s="527">
        <v>4</v>
      </c>
      <c r="G45" s="408"/>
      <c r="H45" s="408"/>
      <c r="I45" s="403"/>
      <c r="J45" s="50"/>
      <c r="K45" s="50"/>
      <c r="L45" s="589"/>
      <c r="M45" s="373"/>
      <c r="N45" s="551"/>
      <c r="O45" s="555"/>
      <c r="P45" s="528">
        <v>3</v>
      </c>
      <c r="Q45" s="712">
        <v>21</v>
      </c>
      <c r="R45" s="712" t="s">
        <v>401</v>
      </c>
      <c r="S45" s="721" t="s">
        <v>272</v>
      </c>
      <c r="T45" s="702">
        <v>47</v>
      </c>
      <c r="V45" s="362"/>
      <c r="W45" s="362"/>
      <c r="X45" s="361"/>
    </row>
    <row r="46" spans="1:24" s="353" customFormat="1" ht="12.75" customHeight="1" thickBot="1">
      <c r="A46" s="702"/>
      <c r="B46" s="702"/>
      <c r="C46" s="702"/>
      <c r="D46" s="703"/>
      <c r="E46" s="403">
        <v>0</v>
      </c>
      <c r="F46" s="403"/>
      <c r="G46" s="725" t="s">
        <v>400</v>
      </c>
      <c r="H46" s="535"/>
      <c r="I46" s="403"/>
      <c r="J46" s="50"/>
      <c r="K46" s="50"/>
      <c r="L46" s="589"/>
      <c r="M46" s="373"/>
      <c r="N46" s="405"/>
      <c r="O46" s="405"/>
      <c r="P46" s="563" t="s">
        <v>399</v>
      </c>
      <c r="Q46" s="713"/>
      <c r="R46" s="713"/>
      <c r="S46" s="722"/>
      <c r="T46" s="702"/>
      <c r="V46" s="362"/>
      <c r="W46" s="362"/>
      <c r="X46" s="361"/>
    </row>
    <row r="47" spans="1:24" s="353" customFormat="1" ht="12.75" customHeight="1">
      <c r="A47" s="702">
        <v>23</v>
      </c>
      <c r="B47" s="702">
        <v>17</v>
      </c>
      <c r="C47" s="702" t="s">
        <v>398</v>
      </c>
      <c r="D47" s="703" t="s">
        <v>261</v>
      </c>
      <c r="E47" s="406">
        <v>0</v>
      </c>
      <c r="F47" s="403"/>
      <c r="G47" s="724"/>
      <c r="H47" s="538">
        <v>1</v>
      </c>
      <c r="I47" s="403"/>
      <c r="J47" s="50"/>
      <c r="K47" s="50"/>
      <c r="L47" s="589"/>
      <c r="M47" s="373"/>
      <c r="N47" s="405"/>
      <c r="O47" s="564">
        <v>1</v>
      </c>
      <c r="P47" s="558"/>
      <c r="Q47" s="712">
        <v>18</v>
      </c>
      <c r="R47" s="712" t="s">
        <v>397</v>
      </c>
      <c r="S47" s="721" t="s">
        <v>261</v>
      </c>
      <c r="T47" s="702">
        <v>48</v>
      </c>
      <c r="V47" s="362"/>
      <c r="W47" s="362"/>
      <c r="X47" s="361"/>
    </row>
    <row r="48" spans="1:24" s="353" customFormat="1" ht="12.75" customHeight="1" thickBot="1">
      <c r="A48" s="702"/>
      <c r="B48" s="702"/>
      <c r="C48" s="702"/>
      <c r="D48" s="703"/>
      <c r="E48" s="742" t="s">
        <v>396</v>
      </c>
      <c r="F48" s="403">
        <v>1</v>
      </c>
      <c r="G48" s="553"/>
      <c r="H48" s="552"/>
      <c r="I48" s="403"/>
      <c r="J48" s="50"/>
      <c r="K48" s="50"/>
      <c r="L48" s="589"/>
      <c r="M48" s="531"/>
      <c r="N48" s="732" t="s">
        <v>395</v>
      </c>
      <c r="O48" s="401"/>
      <c r="P48" s="401">
        <v>0</v>
      </c>
      <c r="Q48" s="713"/>
      <c r="R48" s="713"/>
      <c r="S48" s="722"/>
      <c r="T48" s="702"/>
      <c r="V48" s="362"/>
      <c r="W48" s="362"/>
      <c r="X48" s="361"/>
    </row>
    <row r="49" spans="1:24" s="353" customFormat="1" ht="12.75" customHeight="1" thickBot="1">
      <c r="A49" s="702">
        <v>24</v>
      </c>
      <c r="B49" s="702">
        <v>9</v>
      </c>
      <c r="C49" s="702" t="s">
        <v>394</v>
      </c>
      <c r="D49" s="703" t="s">
        <v>314</v>
      </c>
      <c r="E49" s="740"/>
      <c r="F49" s="523"/>
      <c r="G49" s="570"/>
      <c r="H49" s="552"/>
      <c r="I49" s="403"/>
      <c r="J49" s="50"/>
      <c r="K49" s="50"/>
      <c r="L49" s="85"/>
      <c r="M49" s="567">
        <v>9</v>
      </c>
      <c r="N49" s="733"/>
      <c r="O49" s="401"/>
      <c r="P49" s="528">
        <v>9</v>
      </c>
      <c r="Q49" s="712">
        <v>35</v>
      </c>
      <c r="R49" s="712" t="s">
        <v>393</v>
      </c>
      <c r="S49" s="721" t="s">
        <v>340</v>
      </c>
      <c r="T49" s="702">
        <v>49</v>
      </c>
      <c r="V49" s="362"/>
      <c r="W49" s="362"/>
      <c r="X49" s="361"/>
    </row>
    <row r="50" spans="1:24" s="353" customFormat="1" ht="12.75" customHeight="1" thickBot="1">
      <c r="A50" s="702"/>
      <c r="B50" s="702"/>
      <c r="C50" s="702"/>
      <c r="D50" s="703"/>
      <c r="E50" s="522">
        <v>4</v>
      </c>
      <c r="F50" s="743" t="s">
        <v>392</v>
      </c>
      <c r="G50" s="571"/>
      <c r="H50" s="552"/>
      <c r="I50" s="403"/>
      <c r="J50" s="50"/>
      <c r="K50" s="50"/>
      <c r="L50" s="85"/>
      <c r="M50" s="549"/>
      <c r="N50" s="373"/>
      <c r="O50" s="401">
        <v>0</v>
      </c>
      <c r="P50" s="563" t="s">
        <v>391</v>
      </c>
      <c r="Q50" s="713"/>
      <c r="R50" s="713"/>
      <c r="S50" s="722"/>
      <c r="T50" s="702"/>
      <c r="V50" s="362"/>
      <c r="W50" s="362"/>
      <c r="X50" s="361"/>
    </row>
    <row r="51" spans="1:24" s="353" customFormat="1" ht="12.75" customHeight="1" thickBot="1">
      <c r="A51" s="702">
        <v>25</v>
      </c>
      <c r="B51" s="702">
        <v>5</v>
      </c>
      <c r="C51" s="702" t="s">
        <v>390</v>
      </c>
      <c r="D51" s="703" t="s">
        <v>245</v>
      </c>
      <c r="E51" s="407"/>
      <c r="F51" s="744"/>
      <c r="G51" s="538">
        <v>8</v>
      </c>
      <c r="H51" s="403"/>
      <c r="I51" s="403"/>
      <c r="J51" s="50"/>
      <c r="K51" s="50"/>
      <c r="L51" s="85"/>
      <c r="M51" s="549"/>
      <c r="N51" s="373"/>
      <c r="O51" s="542"/>
      <c r="P51" s="558"/>
      <c r="Q51" s="712">
        <v>43</v>
      </c>
      <c r="R51" s="712" t="s">
        <v>389</v>
      </c>
      <c r="S51" s="721" t="s">
        <v>267</v>
      </c>
      <c r="T51" s="702">
        <v>50</v>
      </c>
      <c r="V51" s="362"/>
      <c r="W51" s="362"/>
      <c r="X51" s="361"/>
    </row>
    <row r="52" spans="1:24" s="353" customFormat="1" ht="12.75" customHeight="1" thickBot="1">
      <c r="A52" s="702"/>
      <c r="B52" s="702"/>
      <c r="C52" s="702"/>
      <c r="D52" s="703"/>
      <c r="E52" s="522"/>
      <c r="F52" s="537">
        <v>5</v>
      </c>
      <c r="G52" s="403"/>
      <c r="H52" s="403"/>
      <c r="I52" s="403"/>
      <c r="J52" s="50"/>
      <c r="K52" s="50"/>
      <c r="L52" s="85"/>
      <c r="M52" s="401"/>
      <c r="N52" s="548"/>
      <c r="O52" s="555" t="s">
        <v>388</v>
      </c>
      <c r="P52" s="373">
        <v>1</v>
      </c>
      <c r="Q52" s="713"/>
      <c r="R52" s="713"/>
      <c r="S52" s="722"/>
      <c r="T52" s="702"/>
      <c r="V52" s="362"/>
      <c r="W52" s="362"/>
      <c r="X52" s="361"/>
    </row>
    <row r="53" spans="1:24" s="353" customFormat="1" ht="12" customHeight="1" thickBot="1">
      <c r="A53" s="671"/>
      <c r="B53" s="671"/>
      <c r="C53" s="671"/>
      <c r="D53" s="751"/>
      <c r="E53" s="402"/>
      <c r="F53" s="402"/>
      <c r="G53" s="402"/>
      <c r="H53" s="402"/>
      <c r="I53" s="402"/>
      <c r="J53" s="50"/>
      <c r="K53" s="50"/>
      <c r="L53" s="85"/>
      <c r="M53" s="401"/>
      <c r="N53" s="567">
        <v>8</v>
      </c>
      <c r="O53" s="566"/>
      <c r="P53" s="528"/>
      <c r="Q53" s="712">
        <v>3</v>
      </c>
      <c r="R53" s="712" t="s">
        <v>387</v>
      </c>
      <c r="S53" s="721" t="s">
        <v>245</v>
      </c>
      <c r="T53" s="702">
        <v>51</v>
      </c>
      <c r="V53" s="362"/>
      <c r="W53" s="362"/>
      <c r="X53" s="361"/>
    </row>
    <row r="54" spans="1:24" s="353" customFormat="1" ht="12" customHeight="1">
      <c r="A54" s="671"/>
      <c r="B54" s="671"/>
      <c r="C54" s="671"/>
      <c r="D54" s="751"/>
      <c r="E54" s="331"/>
      <c r="F54" s="331"/>
      <c r="G54" s="331"/>
      <c r="H54" s="399"/>
      <c r="I54" s="399"/>
      <c r="J54" s="313"/>
      <c r="K54" s="313"/>
      <c r="L54" s="313"/>
      <c r="M54" s="313"/>
      <c r="N54" s="313"/>
      <c r="O54" s="565">
        <v>4</v>
      </c>
      <c r="P54" s="398"/>
      <c r="Q54" s="713"/>
      <c r="R54" s="713"/>
      <c r="S54" s="722"/>
      <c r="T54" s="702"/>
      <c r="V54" s="362"/>
      <c r="W54" s="362"/>
      <c r="X54" s="361"/>
    </row>
    <row r="55" spans="1:24" s="353" customFormat="1" ht="11.1" customHeight="1">
      <c r="A55" s="296"/>
      <c r="B55" s="296"/>
      <c r="C55" s="296"/>
      <c r="D55" s="242"/>
      <c r="E55" s="397"/>
      <c r="F55" s="397"/>
      <c r="G55" s="397"/>
      <c r="H55" s="396"/>
      <c r="I55" s="396"/>
      <c r="J55" s="395"/>
      <c r="K55" s="395"/>
      <c r="L55" s="395"/>
      <c r="M55" s="395"/>
      <c r="N55" s="394"/>
      <c r="O55" s="393"/>
      <c r="P55" s="393"/>
      <c r="Q55" s="391"/>
      <c r="R55" s="391" t="str">
        <f>IF(Q55="","",VLOOKUP(Q55,$B$67:$D$132,2))</f>
        <v/>
      </c>
      <c r="S55" s="392" t="str">
        <f>IF(Q55="","",VLOOKUP(Q55,$B$67:$D$132,3))</f>
        <v/>
      </c>
      <c r="T55" s="391"/>
      <c r="V55" s="362"/>
      <c r="W55" s="362"/>
      <c r="X55" s="361"/>
    </row>
    <row r="56" spans="1:24" s="353" customFormat="1" ht="11.1" customHeight="1">
      <c r="A56" s="671"/>
      <c r="B56" s="671"/>
      <c r="C56" s="671"/>
      <c r="D56" s="726"/>
      <c r="E56" s="388"/>
      <c r="F56" s="388"/>
      <c r="G56" s="390"/>
      <c r="H56" s="389"/>
      <c r="I56" s="388"/>
      <c r="J56" s="737"/>
      <c r="K56" s="737"/>
      <c r="L56" s="737"/>
      <c r="M56" s="737"/>
      <c r="N56" s="368"/>
      <c r="O56" s="63"/>
      <c r="P56" s="63"/>
      <c r="Q56" s="671"/>
      <c r="R56" s="671" t="str">
        <f>IF(Q56="","",VLOOKUP(Q56,$B$68:$D$132,2))</f>
        <v/>
      </c>
      <c r="S56" s="726" t="str">
        <f>IF(Q56="","",VLOOKUP(Q56,$B$68:$D$132,3))</f>
        <v/>
      </c>
      <c r="T56" s="727"/>
      <c r="V56" s="362"/>
      <c r="W56" s="362"/>
      <c r="X56" s="361"/>
    </row>
    <row r="57" spans="1:24" ht="11.1" customHeight="1">
      <c r="A57" s="671"/>
      <c r="B57" s="671"/>
      <c r="C57" s="671"/>
      <c r="D57" s="726"/>
      <c r="E57" s="388"/>
      <c r="F57" s="388"/>
      <c r="G57" s="63"/>
      <c r="H57" s="372"/>
      <c r="I57" s="298"/>
      <c r="J57" s="737"/>
      <c r="K57" s="737"/>
      <c r="L57" s="737"/>
      <c r="M57" s="737"/>
      <c r="N57" s="368"/>
      <c r="Q57" s="671"/>
      <c r="R57" s="671"/>
      <c r="S57" s="726"/>
      <c r="T57" s="727"/>
      <c r="V57" s="307"/>
      <c r="W57" s="307"/>
      <c r="X57" s="311"/>
    </row>
    <row r="58" spans="1:24" ht="11.1" customHeight="1">
      <c r="A58" s="671"/>
      <c r="B58" s="671"/>
      <c r="C58" s="671"/>
      <c r="D58" s="726"/>
      <c r="E58" s="388"/>
      <c r="F58" s="388"/>
      <c r="G58" s="63"/>
      <c r="H58" s="372"/>
      <c r="I58" s="377"/>
      <c r="J58" s="373"/>
      <c r="K58" s="600"/>
      <c r="L58" s="329"/>
      <c r="M58" s="298"/>
      <c r="N58" s="335"/>
      <c r="R58" s="73"/>
      <c r="S58" s="307"/>
      <c r="T58" s="307"/>
      <c r="V58" s="307"/>
      <c r="W58" s="307"/>
      <c r="X58" s="307"/>
    </row>
    <row r="59" spans="1:24" ht="11.1" customHeight="1" thickBot="1">
      <c r="A59" s="671"/>
      <c r="B59" s="671"/>
      <c r="C59" s="671"/>
      <c r="D59" s="726"/>
      <c r="E59" s="379"/>
      <c r="F59" s="379"/>
      <c r="G59" s="63"/>
      <c r="H59" s="372"/>
      <c r="I59" s="377"/>
      <c r="J59" s="373"/>
      <c r="K59" s="601"/>
      <c r="L59" s="400"/>
      <c r="M59" s="298"/>
      <c r="N59" s="335"/>
      <c r="R59" s="73"/>
      <c r="S59" s="307"/>
      <c r="T59" s="307"/>
      <c r="V59" s="307"/>
      <c r="W59" s="307"/>
      <c r="X59" s="307"/>
    </row>
    <row r="60" spans="1:24" ht="11.1" customHeight="1">
      <c r="A60" s="315"/>
      <c r="B60" s="385"/>
      <c r="C60" s="383"/>
      <c r="D60" s="383"/>
      <c r="E60" s="86"/>
      <c r="F60" s="385"/>
      <c r="G60" s="335"/>
      <c r="H60" s="335"/>
      <c r="I60" s="377"/>
      <c r="J60" s="549"/>
      <c r="K60" s="599" t="s">
        <v>386</v>
      </c>
      <c r="L60" s="598"/>
      <c r="M60" s="298"/>
      <c r="N60" s="368"/>
      <c r="R60" s="73"/>
      <c r="S60" s="307"/>
      <c r="T60" s="307"/>
      <c r="V60" s="307"/>
      <c r="W60" s="307"/>
      <c r="X60" s="307"/>
    </row>
    <row r="61" spans="1:24" ht="11.1" customHeight="1">
      <c r="A61" s="315"/>
      <c r="B61" s="385"/>
      <c r="C61" s="383"/>
      <c r="D61" s="383"/>
      <c r="E61" s="335"/>
      <c r="F61" s="335"/>
      <c r="G61" s="335"/>
      <c r="H61" s="335"/>
      <c r="I61" s="377"/>
      <c r="J61" s="597">
        <v>2</v>
      </c>
      <c r="K61" s="331"/>
      <c r="L61" s="384"/>
      <c r="M61" s="298">
        <v>1</v>
      </c>
      <c r="N61" s="368"/>
      <c r="R61" s="73"/>
      <c r="S61" s="307"/>
      <c r="T61" s="307"/>
      <c r="U61" s="73"/>
      <c r="V61" s="307"/>
      <c r="W61" s="307"/>
      <c r="X61" s="307"/>
    </row>
    <row r="62" spans="1:24" ht="11.1" customHeight="1">
      <c r="A62" s="379"/>
      <c r="B62" s="383"/>
      <c r="C62" s="383"/>
      <c r="D62" s="383"/>
      <c r="E62" s="382"/>
      <c r="F62" s="382"/>
      <c r="G62" s="63"/>
      <c r="H62" s="372"/>
      <c r="I62" s="377"/>
      <c r="J62" s="735" t="s">
        <v>378</v>
      </c>
      <c r="K62" s="714"/>
      <c r="L62" s="702" t="s">
        <v>382</v>
      </c>
      <c r="M62" s="702"/>
      <c r="N62" s="368"/>
      <c r="R62" s="73"/>
      <c r="S62" s="307"/>
      <c r="T62" s="307"/>
      <c r="V62" s="307"/>
      <c r="W62" s="307"/>
      <c r="X62" s="307"/>
    </row>
    <row r="63" spans="1:24" ht="14.25" customHeight="1">
      <c r="A63" s="379"/>
      <c r="B63" s="380"/>
      <c r="C63" s="380"/>
      <c r="D63" s="296"/>
      <c r="E63" s="382"/>
      <c r="F63" s="382"/>
      <c r="G63" s="63"/>
      <c r="H63" s="372"/>
      <c r="I63" s="377"/>
      <c r="J63" s="736"/>
      <c r="K63" s="715"/>
      <c r="L63" s="702"/>
      <c r="M63" s="702"/>
      <c r="N63" s="368"/>
      <c r="R63" s="73"/>
      <c r="S63" s="307"/>
      <c r="T63" s="307"/>
      <c r="V63" s="307"/>
      <c r="W63" s="307"/>
      <c r="X63" s="307"/>
    </row>
    <row r="64" spans="1:24" ht="20.25" customHeight="1">
      <c r="A64" s="379"/>
      <c r="B64" s="380"/>
      <c r="C64" s="380"/>
      <c r="D64" s="296"/>
      <c r="E64" s="382"/>
      <c r="F64" s="382"/>
      <c r="H64" s="372"/>
      <c r="I64" s="377"/>
      <c r="J64" s="754" t="s">
        <v>567</v>
      </c>
      <c r="K64" s="754"/>
      <c r="L64" s="755" t="s">
        <v>567</v>
      </c>
      <c r="M64" s="756"/>
      <c r="N64" s="368"/>
      <c r="R64" s="73"/>
      <c r="S64" s="307"/>
      <c r="T64" s="307"/>
      <c r="V64" s="307"/>
      <c r="W64" s="307"/>
      <c r="X64" s="307"/>
    </row>
    <row r="65" spans="1:24" ht="20.25" customHeight="1">
      <c r="A65" s="379"/>
      <c r="B65" s="380"/>
      <c r="C65" s="380"/>
      <c r="D65" s="296"/>
      <c r="E65" s="382"/>
      <c r="F65" s="382"/>
      <c r="H65" s="372"/>
      <c r="I65" s="377"/>
      <c r="J65" s="63"/>
      <c r="K65" s="63"/>
      <c r="L65" s="381"/>
      <c r="M65" s="242"/>
      <c r="N65" s="368"/>
      <c r="R65" s="73"/>
      <c r="S65" s="307"/>
      <c r="T65" s="307"/>
      <c r="V65" s="307"/>
      <c r="W65" s="307"/>
      <c r="X65" s="307"/>
    </row>
    <row r="66" spans="1:24" ht="13.5" customHeight="1">
      <c r="A66" s="379"/>
      <c r="B66" s="380"/>
      <c r="C66" s="380" t="s">
        <v>385</v>
      </c>
      <c r="D66" s="296"/>
      <c r="E66" s="379"/>
      <c r="F66" s="379"/>
      <c r="H66" s="63"/>
      <c r="I66" s="335"/>
      <c r="J66" s="373"/>
      <c r="K66" s="296"/>
      <c r="L66" s="339"/>
      <c r="M66" s="296"/>
      <c r="N66" s="361"/>
      <c r="O66" s="361"/>
      <c r="P66" s="361"/>
      <c r="Q66" s="361"/>
      <c r="R66" s="361"/>
      <c r="S66" s="361"/>
      <c r="T66" s="361"/>
      <c r="V66" s="307"/>
      <c r="W66" s="307"/>
      <c r="X66" s="307"/>
    </row>
    <row r="67" spans="1:24" ht="11.25" customHeight="1">
      <c r="A67" s="378"/>
      <c r="B67" s="369">
        <v>1</v>
      </c>
      <c r="C67" s="328" t="s">
        <v>384</v>
      </c>
      <c r="D67" s="185" t="s">
        <v>67</v>
      </c>
      <c r="E67" s="730"/>
      <c r="F67" s="730"/>
      <c r="H67" s="63"/>
      <c r="I67" s="377"/>
      <c r="J67" s="373"/>
      <c r="K67" s="296"/>
      <c r="L67" s="339"/>
      <c r="M67" s="296"/>
      <c r="N67" s="361"/>
      <c r="O67" s="361"/>
      <c r="P67" s="361"/>
      <c r="Q67" s="361"/>
      <c r="R67" s="361"/>
      <c r="S67" s="361"/>
      <c r="T67" s="361"/>
      <c r="V67" s="307"/>
      <c r="W67" s="307"/>
      <c r="X67" s="307"/>
    </row>
    <row r="68" spans="1:24" ht="11.45" customHeight="1">
      <c r="A68" s="372"/>
      <c r="B68" s="369">
        <v>2</v>
      </c>
      <c r="C68" s="182" t="s">
        <v>383</v>
      </c>
      <c r="D68" s="185" t="s">
        <v>67</v>
      </c>
      <c r="E68" s="730"/>
      <c r="F68" s="730"/>
      <c r="H68" s="63"/>
      <c r="I68" s="377"/>
      <c r="J68" s="373"/>
      <c r="K68" s="296"/>
      <c r="L68" s="339"/>
      <c r="M68" s="296"/>
      <c r="N68" s="361"/>
      <c r="O68" s="96"/>
      <c r="P68" s="96"/>
      <c r="Q68" s="361"/>
      <c r="R68" s="361"/>
      <c r="S68" s="361"/>
      <c r="T68" s="361"/>
      <c r="V68" s="307"/>
      <c r="W68" s="307"/>
      <c r="X68" s="307"/>
    </row>
    <row r="69" spans="1:24" ht="11.45" customHeight="1">
      <c r="A69" s="372"/>
      <c r="B69" s="369">
        <v>3</v>
      </c>
      <c r="C69" s="182" t="s">
        <v>382</v>
      </c>
      <c r="D69" s="185" t="s">
        <v>67</v>
      </c>
      <c r="E69" s="730"/>
      <c r="F69" s="730"/>
      <c r="H69" s="63"/>
      <c r="I69" s="377"/>
      <c r="J69" s="373"/>
      <c r="K69" s="296"/>
      <c r="L69" s="339"/>
      <c r="M69" s="296"/>
      <c r="N69" s="361"/>
      <c r="O69" s="362"/>
      <c r="P69" s="362"/>
      <c r="Q69" s="361"/>
      <c r="R69" s="361"/>
      <c r="S69" s="361"/>
      <c r="T69" s="361"/>
      <c r="V69" s="307"/>
      <c r="W69" s="307"/>
    </row>
    <row r="70" spans="1:24" ht="11.45" customHeight="1">
      <c r="A70" s="372"/>
      <c r="B70" s="369">
        <v>4</v>
      </c>
      <c r="C70" s="182" t="s">
        <v>381</v>
      </c>
      <c r="D70" s="185" t="s">
        <v>67</v>
      </c>
      <c r="E70" s="730"/>
      <c r="F70" s="730"/>
      <c r="H70" s="63"/>
      <c r="I70" s="298"/>
      <c r="J70" s="373"/>
      <c r="K70" s="296"/>
      <c r="L70" s="339"/>
      <c r="M70" s="296"/>
      <c r="N70" s="361"/>
      <c r="O70" s="362"/>
      <c r="P70" s="362"/>
      <c r="Q70" s="361"/>
      <c r="R70" s="361"/>
      <c r="S70" s="361"/>
      <c r="T70" s="361"/>
      <c r="V70" s="307"/>
      <c r="W70" s="307"/>
    </row>
    <row r="71" spans="1:24" ht="12" customHeight="1">
      <c r="A71" s="372"/>
      <c r="B71" s="369">
        <v>5</v>
      </c>
      <c r="C71" s="328" t="s">
        <v>380</v>
      </c>
      <c r="D71" s="185" t="s">
        <v>67</v>
      </c>
      <c r="E71" s="730"/>
      <c r="F71" s="731"/>
      <c r="H71" s="63"/>
      <c r="J71" s="373"/>
      <c r="K71" s="296"/>
      <c r="L71" s="339"/>
      <c r="M71" s="296"/>
      <c r="N71" s="361"/>
      <c r="O71" s="96"/>
      <c r="P71" s="96"/>
      <c r="Q71" s="361"/>
      <c r="R71" s="361"/>
      <c r="S71" s="361"/>
      <c r="T71" s="361"/>
      <c r="V71" s="307"/>
      <c r="W71" s="307"/>
    </row>
    <row r="72" spans="1:24" ht="11.45" customHeight="1">
      <c r="A72" s="372"/>
      <c r="B72" s="369">
        <v>6</v>
      </c>
      <c r="C72" s="182" t="s">
        <v>379</v>
      </c>
      <c r="D72" s="185" t="s">
        <v>67</v>
      </c>
      <c r="E72" s="730"/>
      <c r="F72" s="731"/>
      <c r="H72" s="63"/>
      <c r="J72" s="361"/>
      <c r="K72" s="361"/>
      <c r="L72" s="361"/>
      <c r="M72" s="361"/>
      <c r="N72" s="361"/>
      <c r="O72" s="96"/>
      <c r="P72" s="96"/>
      <c r="Q72" s="361"/>
      <c r="R72" s="361"/>
      <c r="S72" s="361"/>
      <c r="T72" s="361"/>
      <c r="V72" s="307"/>
      <c r="W72" s="307"/>
    </row>
    <row r="73" spans="1:24" s="361" customFormat="1" ht="12.75" customHeight="1">
      <c r="A73" s="372"/>
      <c r="B73" s="369">
        <v>7</v>
      </c>
      <c r="C73" s="182" t="s">
        <v>378</v>
      </c>
      <c r="D73" s="185" t="s">
        <v>67</v>
      </c>
      <c r="E73" s="730"/>
      <c r="F73" s="731"/>
      <c r="G73" s="365"/>
    </row>
    <row r="74" spans="1:24" s="361" customFormat="1" ht="12.75" customHeight="1">
      <c r="A74" s="372"/>
      <c r="B74" s="369">
        <v>8</v>
      </c>
      <c r="C74" s="182" t="s">
        <v>108</v>
      </c>
      <c r="D74" s="185" t="s">
        <v>377</v>
      </c>
      <c r="E74" s="730"/>
      <c r="F74" s="731"/>
      <c r="G74" s="365"/>
    </row>
    <row r="75" spans="1:24" s="361" customFormat="1" ht="12.75" customHeight="1">
      <c r="A75" s="372"/>
      <c r="B75" s="369">
        <v>9</v>
      </c>
      <c r="C75" s="182" t="s">
        <v>140</v>
      </c>
      <c r="D75" s="185" t="s">
        <v>377</v>
      </c>
      <c r="E75" s="730"/>
      <c r="F75" s="731"/>
      <c r="G75" s="365"/>
      <c r="H75" s="362"/>
      <c r="I75" s="362"/>
      <c r="J75" s="362"/>
      <c r="K75" s="362"/>
      <c r="L75" s="376"/>
      <c r="M75" s="362"/>
      <c r="N75" s="362"/>
      <c r="O75" s="362"/>
      <c r="P75" s="362"/>
    </row>
    <row r="76" spans="1:24" s="361" customFormat="1" ht="12.75" customHeight="1">
      <c r="A76" s="372"/>
      <c r="B76" s="369">
        <v>10</v>
      </c>
      <c r="C76" s="182" t="s">
        <v>174</v>
      </c>
      <c r="D76" s="185" t="s">
        <v>57</v>
      </c>
      <c r="E76" s="730"/>
      <c r="F76" s="731"/>
      <c r="G76" s="365"/>
      <c r="H76" s="362"/>
      <c r="I76" s="362"/>
      <c r="J76" s="362"/>
      <c r="K76" s="362"/>
      <c r="L76" s="63"/>
      <c r="M76" s="362"/>
      <c r="N76" s="362"/>
      <c r="O76" s="362"/>
      <c r="P76" s="362"/>
    </row>
    <row r="77" spans="1:24" s="361" customFormat="1" ht="12.75" customHeight="1">
      <c r="A77" s="372"/>
      <c r="B77" s="369">
        <v>11</v>
      </c>
      <c r="C77" s="182" t="s">
        <v>175</v>
      </c>
      <c r="D77" s="185" t="s">
        <v>57</v>
      </c>
      <c r="E77" s="730"/>
      <c r="F77" s="731"/>
      <c r="G77" s="365"/>
      <c r="H77" s="362"/>
      <c r="I77" s="362"/>
      <c r="J77" s="63"/>
      <c r="K77" s="362"/>
      <c r="L77" s="63"/>
      <c r="M77" s="362"/>
      <c r="N77" s="362"/>
      <c r="O77" s="362"/>
      <c r="P77" s="362"/>
    </row>
    <row r="78" spans="1:24" s="361" customFormat="1" ht="12.75" customHeight="1">
      <c r="A78" s="372"/>
      <c r="B78" s="369">
        <v>12</v>
      </c>
      <c r="C78" s="182" t="s">
        <v>176</v>
      </c>
      <c r="D78" s="185" t="s">
        <v>376</v>
      </c>
      <c r="E78" s="730"/>
      <c r="F78" s="731"/>
      <c r="G78" s="365"/>
      <c r="H78" s="63"/>
      <c r="I78" s="63"/>
      <c r="J78" s="63"/>
      <c r="K78" s="63"/>
      <c r="L78" s="63"/>
      <c r="M78" s="362"/>
      <c r="N78" s="362"/>
      <c r="O78" s="362"/>
      <c r="P78" s="362"/>
    </row>
    <row r="79" spans="1:24" s="361" customFormat="1" ht="12.75" customHeight="1">
      <c r="A79" s="372"/>
      <c r="B79" s="369">
        <v>13</v>
      </c>
      <c r="C79" s="182" t="s">
        <v>177</v>
      </c>
      <c r="D79" s="185" t="s">
        <v>56</v>
      </c>
      <c r="E79" s="730"/>
      <c r="F79" s="731"/>
      <c r="G79" s="365"/>
      <c r="H79" s="63"/>
      <c r="I79" s="63"/>
      <c r="J79" s="63"/>
      <c r="K79" s="63"/>
      <c r="L79" s="63"/>
      <c r="M79" s="362"/>
      <c r="N79" s="362"/>
      <c r="O79" s="362"/>
      <c r="P79" s="362"/>
    </row>
    <row r="80" spans="1:24" s="361" customFormat="1" ht="12.75" customHeight="1">
      <c r="A80" s="372"/>
      <c r="B80" s="369">
        <v>14</v>
      </c>
      <c r="C80" s="182" t="s">
        <v>173</v>
      </c>
      <c r="D80" s="185" t="s">
        <v>56</v>
      </c>
      <c r="E80" s="730"/>
      <c r="F80" s="731"/>
      <c r="G80" s="365"/>
      <c r="H80" s="63"/>
      <c r="I80" s="63"/>
      <c r="J80" s="63"/>
      <c r="K80" s="63"/>
      <c r="L80" s="63"/>
      <c r="M80" s="362"/>
      <c r="N80" s="362"/>
      <c r="O80" s="362"/>
      <c r="P80" s="362"/>
    </row>
    <row r="81" spans="1:31" s="361" customFormat="1" ht="12.75" customHeight="1">
      <c r="A81" s="372"/>
      <c r="B81" s="369">
        <v>15</v>
      </c>
      <c r="C81" s="182" t="s">
        <v>179</v>
      </c>
      <c r="D81" s="185" t="s">
        <v>75</v>
      </c>
      <c r="E81" s="730"/>
      <c r="F81" s="731"/>
      <c r="G81" s="365"/>
      <c r="H81" s="63"/>
      <c r="I81" s="63"/>
      <c r="J81" s="63"/>
      <c r="K81" s="63"/>
      <c r="L81" s="63"/>
      <c r="M81" s="63"/>
      <c r="N81" s="362"/>
      <c r="O81" s="362"/>
      <c r="P81" s="362"/>
    </row>
    <row r="82" spans="1:31" s="361" customFormat="1" ht="12.75" customHeight="1">
      <c r="A82" s="372"/>
      <c r="B82" s="369">
        <v>16</v>
      </c>
      <c r="C82" s="182" t="s">
        <v>129</v>
      </c>
      <c r="D82" s="185" t="s">
        <v>75</v>
      </c>
      <c r="E82" s="730"/>
      <c r="F82" s="731"/>
      <c r="G82" s="365"/>
      <c r="H82" s="296"/>
      <c r="I82" s="296"/>
      <c r="J82" s="296"/>
      <c r="K82" s="296"/>
      <c r="L82" s="296"/>
      <c r="M82" s="296"/>
      <c r="N82" s="362"/>
      <c r="O82" s="362"/>
      <c r="P82" s="362"/>
      <c r="X82" s="362"/>
      <c r="Y82" s="362"/>
      <c r="Z82" s="362"/>
      <c r="AA82" s="362"/>
    </row>
    <row r="83" spans="1:31" s="361" customFormat="1" ht="12.75" customHeight="1">
      <c r="A83" s="372"/>
      <c r="B83" s="369">
        <v>17</v>
      </c>
      <c r="C83" s="182" t="s">
        <v>375</v>
      </c>
      <c r="D83" s="185" t="s">
        <v>37</v>
      </c>
      <c r="E83" s="730"/>
      <c r="F83" s="731"/>
      <c r="G83" s="365"/>
      <c r="H83" s="296"/>
      <c r="I83" s="296"/>
      <c r="J83" s="296"/>
      <c r="K83" s="296"/>
      <c r="L83" s="296"/>
      <c r="M83" s="296"/>
      <c r="N83" s="362"/>
      <c r="O83" s="362"/>
      <c r="P83" s="362"/>
      <c r="X83" s="362"/>
      <c r="Y83" s="362"/>
      <c r="Z83" s="362"/>
      <c r="AA83" s="362"/>
    </row>
    <row r="84" spans="1:31" s="361" customFormat="1" ht="12.75" customHeight="1">
      <c r="A84" s="372"/>
      <c r="B84" s="369">
        <v>18</v>
      </c>
      <c r="C84" s="182" t="s">
        <v>374</v>
      </c>
      <c r="D84" s="185" t="s">
        <v>37</v>
      </c>
      <c r="E84" s="730"/>
      <c r="F84" s="731"/>
      <c r="G84" s="365"/>
      <c r="H84" s="296"/>
      <c r="I84" s="296"/>
      <c r="J84" s="296"/>
      <c r="K84" s="296"/>
      <c r="L84" s="296"/>
      <c r="M84" s="296"/>
      <c r="N84" s="362"/>
      <c r="O84" s="362"/>
      <c r="P84" s="362"/>
      <c r="X84" s="362"/>
      <c r="Y84" s="362"/>
      <c r="Z84" s="362"/>
      <c r="AA84" s="362"/>
    </row>
    <row r="85" spans="1:31" s="361" customFormat="1" ht="12.75" customHeight="1">
      <c r="A85" s="372"/>
      <c r="B85" s="369">
        <v>19</v>
      </c>
      <c r="C85" s="182" t="s">
        <v>373</v>
      </c>
      <c r="D85" s="185" t="s">
        <v>371</v>
      </c>
      <c r="E85" s="730"/>
      <c r="F85" s="731"/>
      <c r="G85" s="365"/>
      <c r="H85" s="63"/>
      <c r="I85" s="298"/>
      <c r="J85" s="367"/>
      <c r="K85" s="376"/>
      <c r="L85" s="63"/>
      <c r="M85" s="63"/>
      <c r="N85" s="63"/>
      <c r="O85" s="63"/>
      <c r="P85" s="63"/>
      <c r="Q85" s="296"/>
      <c r="R85" s="296"/>
      <c r="X85" s="362"/>
      <c r="Y85" s="362"/>
      <c r="Z85" s="362"/>
      <c r="AA85" s="362"/>
    </row>
    <row r="86" spans="1:31" s="361" customFormat="1" ht="12.75" customHeight="1">
      <c r="A86" s="372"/>
      <c r="B86" s="369">
        <v>20</v>
      </c>
      <c r="C86" s="182" t="s">
        <v>372</v>
      </c>
      <c r="D86" s="185" t="s">
        <v>371</v>
      </c>
      <c r="E86" s="730"/>
      <c r="F86" s="731"/>
      <c r="G86" s="365"/>
      <c r="H86" s="63"/>
      <c r="I86" s="298"/>
      <c r="J86" s="367"/>
      <c r="K86" s="376"/>
      <c r="L86" s="63"/>
      <c r="M86" s="63"/>
      <c r="N86" s="63"/>
      <c r="O86" s="63"/>
      <c r="P86" s="63"/>
      <c r="Q86" s="296"/>
      <c r="R86" s="296"/>
      <c r="X86" s="362"/>
      <c r="Y86" s="362"/>
      <c r="Z86" s="362"/>
      <c r="AA86" s="362"/>
    </row>
    <row r="87" spans="1:31" s="361" customFormat="1" ht="12.75" customHeight="1">
      <c r="A87" s="372"/>
      <c r="B87" s="369">
        <v>21</v>
      </c>
      <c r="C87" s="182" t="s">
        <v>370</v>
      </c>
      <c r="D87" s="185" t="s">
        <v>36</v>
      </c>
      <c r="E87" s="730"/>
      <c r="F87" s="731"/>
      <c r="G87" s="729"/>
      <c r="H87" s="63"/>
      <c r="I87" s="298"/>
      <c r="J87" s="367"/>
      <c r="K87" s="376"/>
      <c r="L87" s="63"/>
      <c r="M87" s="63"/>
      <c r="N87" s="63"/>
      <c r="O87" s="63"/>
      <c r="P87" s="63"/>
      <c r="Q87" s="296"/>
      <c r="R87" s="296"/>
      <c r="X87" s="362"/>
      <c r="Y87" s="362"/>
      <c r="Z87" s="362"/>
      <c r="AA87" s="362"/>
      <c r="AB87" s="362"/>
      <c r="AC87" s="362"/>
      <c r="AD87" s="362"/>
      <c r="AE87" s="362"/>
    </row>
    <row r="88" spans="1:31" s="361" customFormat="1" ht="12.75" customHeight="1">
      <c r="A88" s="372"/>
      <c r="B88" s="369">
        <v>22</v>
      </c>
      <c r="C88" s="182" t="s">
        <v>369</v>
      </c>
      <c r="D88" s="185" t="s">
        <v>36</v>
      </c>
      <c r="E88" s="730"/>
      <c r="F88" s="731"/>
      <c r="G88" s="729"/>
      <c r="H88" s="63"/>
      <c r="I88" s="298"/>
      <c r="J88" s="362"/>
      <c r="K88" s="376"/>
      <c r="L88" s="63"/>
      <c r="M88" s="63"/>
      <c r="N88" s="63"/>
      <c r="O88" s="63"/>
      <c r="P88" s="63"/>
      <c r="Q88" s="296"/>
      <c r="R88" s="296"/>
      <c r="X88" s="362"/>
      <c r="Y88" s="362"/>
      <c r="Z88" s="362"/>
      <c r="AA88" s="362"/>
      <c r="AB88" s="362"/>
      <c r="AC88" s="362"/>
      <c r="AD88" s="362"/>
      <c r="AE88" s="362"/>
    </row>
    <row r="89" spans="1:31" s="361" customFormat="1" ht="12.75" customHeight="1">
      <c r="A89" s="372"/>
      <c r="B89" s="369">
        <v>23</v>
      </c>
      <c r="C89" s="182" t="s">
        <v>179</v>
      </c>
      <c r="D89" s="185" t="s">
        <v>40</v>
      </c>
      <c r="E89" s="730"/>
      <c r="F89" s="731"/>
      <c r="G89" s="63"/>
      <c r="H89" s="63"/>
      <c r="I89" s="298"/>
      <c r="J89" s="362"/>
      <c r="K89" s="376"/>
      <c r="L89" s="63"/>
      <c r="M89" s="63"/>
      <c r="N89" s="63"/>
      <c r="O89" s="63"/>
      <c r="P89" s="63"/>
      <c r="Q89" s="296"/>
      <c r="R89" s="296"/>
      <c r="X89" s="362"/>
      <c r="Y89" s="362"/>
      <c r="Z89" s="362"/>
      <c r="AA89" s="362"/>
      <c r="AB89" s="362"/>
      <c r="AC89" s="362"/>
      <c r="AD89" s="362"/>
      <c r="AE89" s="362"/>
    </row>
    <row r="90" spans="1:31" s="361" customFormat="1" ht="12.75" customHeight="1">
      <c r="A90" s="372"/>
      <c r="B90" s="369">
        <v>24</v>
      </c>
      <c r="C90" s="182" t="s">
        <v>368</v>
      </c>
      <c r="D90" s="185" t="s">
        <v>40</v>
      </c>
      <c r="E90" s="730"/>
      <c r="F90" s="731"/>
      <c r="G90" s="365"/>
      <c r="H90" s="63"/>
      <c r="I90" s="298"/>
      <c r="J90" s="318"/>
      <c r="K90" s="376"/>
      <c r="L90" s="63"/>
      <c r="M90" s="63"/>
      <c r="N90" s="63"/>
      <c r="O90" s="63"/>
      <c r="P90" s="63"/>
      <c r="Q90" s="296"/>
      <c r="R90" s="296"/>
      <c r="X90" s="96"/>
      <c r="Y90" s="96"/>
      <c r="Z90" s="96"/>
      <c r="AA90" s="96"/>
      <c r="AB90" s="96"/>
      <c r="AC90" s="96"/>
      <c r="AD90" s="96"/>
      <c r="AE90" s="362"/>
    </row>
    <row r="91" spans="1:31" s="361" customFormat="1" ht="12.75" customHeight="1">
      <c r="A91" s="372"/>
      <c r="B91" s="369">
        <v>25</v>
      </c>
      <c r="C91" s="182" t="s">
        <v>367</v>
      </c>
      <c r="D91" s="185" t="s">
        <v>63</v>
      </c>
      <c r="E91" s="730"/>
      <c r="F91" s="731"/>
      <c r="G91" s="365"/>
      <c r="H91" s="63"/>
      <c r="I91" s="298"/>
      <c r="J91" s="319"/>
      <c r="K91" s="376"/>
      <c r="L91" s="63"/>
      <c r="M91" s="63"/>
      <c r="N91" s="63"/>
      <c r="O91" s="63"/>
      <c r="P91" s="63"/>
      <c r="Q91" s="296"/>
      <c r="R91" s="296"/>
      <c r="X91" s="96"/>
      <c r="Y91" s="96"/>
      <c r="Z91" s="96"/>
      <c r="AA91" s="96"/>
      <c r="AB91" s="96"/>
      <c r="AC91" s="96"/>
      <c r="AD91" s="96"/>
      <c r="AE91" s="362"/>
    </row>
    <row r="92" spans="1:31" s="361" customFormat="1" ht="12.75" customHeight="1">
      <c r="A92" s="372"/>
      <c r="B92" s="369">
        <v>26</v>
      </c>
      <c r="C92" s="182" t="s">
        <v>185</v>
      </c>
      <c r="D92" s="185" t="s">
        <v>63</v>
      </c>
      <c r="E92" s="730"/>
      <c r="F92" s="731"/>
      <c r="G92" s="365"/>
      <c r="H92" s="63"/>
      <c r="I92" s="298"/>
      <c r="J92" s="319"/>
      <c r="K92" s="376"/>
      <c r="L92" s="63"/>
      <c r="M92" s="63"/>
      <c r="N92" s="63"/>
      <c r="O92" s="63"/>
      <c r="P92" s="63"/>
      <c r="Q92" s="296"/>
      <c r="R92" s="296"/>
      <c r="X92" s="96"/>
      <c r="Y92" s="96"/>
      <c r="Z92" s="96"/>
      <c r="AA92" s="96"/>
      <c r="AB92" s="96"/>
      <c r="AC92" s="96"/>
      <c r="AD92" s="96"/>
      <c r="AE92" s="362"/>
    </row>
    <row r="93" spans="1:31" s="361" customFormat="1" ht="12.75" customHeight="1">
      <c r="A93" s="372"/>
      <c r="B93" s="369">
        <v>27</v>
      </c>
      <c r="C93" s="182" t="s">
        <v>366</v>
      </c>
      <c r="D93" s="185" t="s">
        <v>63</v>
      </c>
      <c r="E93" s="730"/>
      <c r="F93" s="731"/>
      <c r="G93" s="365"/>
      <c r="H93" s="63"/>
      <c r="I93" s="298"/>
      <c r="J93" s="319"/>
      <c r="K93" s="376"/>
      <c r="L93" s="63"/>
      <c r="M93" s="63"/>
      <c r="N93" s="63"/>
      <c r="O93" s="63"/>
      <c r="P93" s="63"/>
      <c r="Q93" s="296"/>
      <c r="R93" s="296"/>
      <c r="X93" s="362"/>
      <c r="Y93" s="362"/>
      <c r="Z93" s="362"/>
      <c r="AA93" s="362"/>
      <c r="AB93" s="362"/>
      <c r="AC93" s="362"/>
      <c r="AD93" s="362"/>
      <c r="AE93" s="362"/>
    </row>
    <row r="94" spans="1:31" s="361" customFormat="1" ht="12.75" customHeight="1">
      <c r="A94" s="372"/>
      <c r="B94" s="369">
        <v>28</v>
      </c>
      <c r="C94" s="182" t="s">
        <v>365</v>
      </c>
      <c r="D94" s="185" t="s">
        <v>63</v>
      </c>
      <c r="E94" s="730"/>
      <c r="F94" s="731"/>
      <c r="G94" s="365"/>
      <c r="H94" s="63"/>
      <c r="I94" s="298"/>
      <c r="J94" s="367"/>
      <c r="K94" s="376"/>
      <c r="L94" s="63"/>
      <c r="M94" s="63"/>
      <c r="N94" s="63"/>
      <c r="O94" s="63"/>
      <c r="P94" s="63"/>
      <c r="Q94" s="296"/>
      <c r="R94" s="296"/>
      <c r="X94" s="362"/>
      <c r="Y94" s="362"/>
      <c r="Z94" s="362"/>
      <c r="AA94" s="362"/>
    </row>
    <row r="95" spans="1:31" s="361" customFormat="1" ht="12.75" customHeight="1">
      <c r="A95" s="372"/>
      <c r="B95" s="369">
        <v>29</v>
      </c>
      <c r="C95" s="182" t="s">
        <v>364</v>
      </c>
      <c r="D95" s="185" t="s">
        <v>64</v>
      </c>
      <c r="E95" s="730"/>
      <c r="F95" s="731"/>
      <c r="G95" s="365"/>
      <c r="H95" s="63"/>
      <c r="I95" s="298"/>
      <c r="J95" s="367"/>
      <c r="K95" s="362"/>
      <c r="L95" s="362"/>
      <c r="M95" s="362"/>
      <c r="N95" s="368"/>
      <c r="O95" s="63"/>
      <c r="P95" s="63"/>
      <c r="Q95" s="362"/>
      <c r="R95" s="362"/>
      <c r="S95" s="362"/>
      <c r="T95" s="362"/>
      <c r="U95" s="362"/>
      <c r="V95" s="362"/>
      <c r="W95" s="362"/>
      <c r="X95" s="362"/>
      <c r="Y95" s="362"/>
      <c r="Z95" s="362"/>
      <c r="AA95" s="362"/>
    </row>
    <row r="96" spans="1:31" s="361" customFormat="1" ht="12.75" customHeight="1">
      <c r="A96" s="372"/>
      <c r="B96" s="369">
        <v>30</v>
      </c>
      <c r="C96" s="182" t="s">
        <v>363</v>
      </c>
      <c r="D96" s="185" t="s">
        <v>64</v>
      </c>
      <c r="E96" s="375"/>
      <c r="F96" s="374"/>
      <c r="G96" s="365"/>
      <c r="H96" s="63"/>
      <c r="I96" s="298"/>
      <c r="J96" s="367"/>
      <c r="K96" s="362"/>
      <c r="L96" s="362"/>
      <c r="M96" s="362"/>
      <c r="N96" s="368"/>
      <c r="O96" s="63"/>
      <c r="P96" s="63"/>
      <c r="Q96" s="362"/>
      <c r="R96" s="362"/>
      <c r="S96" s="362"/>
      <c r="T96" s="362"/>
      <c r="U96" s="362"/>
      <c r="V96" s="362"/>
      <c r="W96" s="362"/>
      <c r="X96" s="362"/>
      <c r="Y96" s="362"/>
      <c r="Z96" s="362"/>
      <c r="AA96" s="362"/>
    </row>
    <row r="97" spans="1:27" s="361" customFormat="1" ht="12.75" customHeight="1">
      <c r="A97" s="372"/>
      <c r="B97" s="369">
        <v>31</v>
      </c>
      <c r="C97" s="182" t="s">
        <v>362</v>
      </c>
      <c r="D97" s="185" t="s">
        <v>53</v>
      </c>
      <c r="E97" s="730"/>
      <c r="F97" s="731"/>
      <c r="G97" s="365"/>
      <c r="H97" s="63"/>
      <c r="I97" s="298"/>
      <c r="J97" s="367"/>
      <c r="K97" s="362"/>
      <c r="L97" s="362"/>
      <c r="M97" s="362"/>
      <c r="N97" s="362"/>
      <c r="O97" s="362"/>
      <c r="P97" s="362"/>
    </row>
    <row r="98" spans="1:27" s="361" customFormat="1" ht="12.75" customHeight="1">
      <c r="A98" s="372"/>
      <c r="B98" s="369">
        <v>32</v>
      </c>
      <c r="C98" s="182" t="s">
        <v>227</v>
      </c>
      <c r="D98" s="185" t="s">
        <v>53</v>
      </c>
      <c r="E98" s="730"/>
      <c r="F98" s="731"/>
      <c r="G98" s="365"/>
      <c r="H98" s="63"/>
      <c r="I98" s="298"/>
      <c r="J98" s="367"/>
      <c r="K98" s="362"/>
      <c r="L98" s="362"/>
      <c r="M98" s="362"/>
      <c r="N98" s="362"/>
      <c r="O98" s="362"/>
      <c r="P98" s="362"/>
    </row>
    <row r="99" spans="1:27" s="361" customFormat="1" ht="12.75" customHeight="1">
      <c r="A99" s="372"/>
      <c r="B99" s="369">
        <v>33</v>
      </c>
      <c r="C99" s="182" t="s">
        <v>361</v>
      </c>
      <c r="D99" s="185" t="s">
        <v>66</v>
      </c>
      <c r="E99" s="730"/>
      <c r="F99" s="731"/>
      <c r="G99" s="365"/>
      <c r="H99" s="362"/>
      <c r="I99" s="362"/>
      <c r="J99" s="362"/>
      <c r="K99" s="362"/>
      <c r="L99" s="362"/>
      <c r="M99" s="362"/>
      <c r="N99" s="362"/>
      <c r="O99" s="362"/>
      <c r="P99" s="362"/>
    </row>
    <row r="100" spans="1:27" s="361" customFormat="1" ht="12.75" customHeight="1">
      <c r="A100" s="372"/>
      <c r="B100" s="369">
        <v>34</v>
      </c>
      <c r="C100" s="182" t="s">
        <v>360</v>
      </c>
      <c r="D100" s="185" t="s">
        <v>66</v>
      </c>
      <c r="E100" s="730"/>
      <c r="F100" s="731"/>
      <c r="G100" s="365"/>
      <c r="H100" s="362"/>
      <c r="I100" s="362"/>
      <c r="J100" s="362"/>
      <c r="K100" s="362"/>
      <c r="L100" s="362"/>
      <c r="M100" s="362"/>
      <c r="N100" s="362"/>
      <c r="O100" s="362"/>
      <c r="P100" s="362"/>
    </row>
    <row r="101" spans="1:27" s="361" customFormat="1" ht="12.75" customHeight="1">
      <c r="A101" s="372"/>
      <c r="B101" s="369">
        <v>35</v>
      </c>
      <c r="C101" s="182" t="s">
        <v>203</v>
      </c>
      <c r="D101" s="185" t="s">
        <v>205</v>
      </c>
      <c r="E101" s="730"/>
      <c r="F101" s="731"/>
      <c r="G101" s="365"/>
      <c r="H101" s="362"/>
      <c r="I101" s="362"/>
      <c r="J101" s="362"/>
      <c r="K101" s="362"/>
      <c r="L101" s="362"/>
      <c r="M101" s="362"/>
      <c r="N101" s="362"/>
      <c r="O101" s="362"/>
      <c r="P101" s="362"/>
    </row>
    <row r="102" spans="1:27" s="361" customFormat="1" ht="12.75" customHeight="1">
      <c r="A102" s="372"/>
      <c r="B102" s="369">
        <v>36</v>
      </c>
      <c r="C102" s="182" t="s">
        <v>359</v>
      </c>
      <c r="D102" s="185" t="s">
        <v>205</v>
      </c>
      <c r="E102" s="730"/>
      <c r="F102" s="731"/>
      <c r="G102" s="365"/>
      <c r="H102" s="63"/>
      <c r="I102" s="63"/>
      <c r="J102" s="63"/>
      <c r="K102" s="63"/>
      <c r="L102" s="63"/>
      <c r="M102" s="63"/>
      <c r="N102" s="362"/>
      <c r="O102" s="63"/>
      <c r="P102" s="63"/>
    </row>
    <row r="103" spans="1:27" s="361" customFormat="1" ht="12.75" customHeight="1">
      <c r="A103" s="372"/>
      <c r="B103" s="369">
        <v>37</v>
      </c>
      <c r="C103" s="182" t="s">
        <v>358</v>
      </c>
      <c r="D103" s="185" t="s">
        <v>65</v>
      </c>
      <c r="E103" s="375"/>
      <c r="F103" s="374"/>
      <c r="G103" s="365"/>
      <c r="H103" s="63"/>
      <c r="I103" s="63"/>
      <c r="J103" s="63"/>
      <c r="K103" s="63"/>
      <c r="L103" s="63"/>
      <c r="M103" s="63"/>
      <c r="N103" s="362"/>
      <c r="O103" s="63"/>
      <c r="P103" s="63"/>
    </row>
    <row r="104" spans="1:27" s="361" customFormat="1" ht="12.75" customHeight="1">
      <c r="A104" s="372"/>
      <c r="B104" s="369">
        <v>38</v>
      </c>
      <c r="C104" s="182" t="s">
        <v>130</v>
      </c>
      <c r="D104" s="185" t="s">
        <v>65</v>
      </c>
      <c r="E104" s="730"/>
      <c r="F104" s="731"/>
      <c r="G104" s="365"/>
      <c r="H104" s="63"/>
      <c r="I104" s="63"/>
      <c r="J104" s="63"/>
      <c r="K104" s="63"/>
      <c r="L104" s="63"/>
      <c r="M104" s="63"/>
      <c r="N104" s="362"/>
      <c r="O104" s="63"/>
      <c r="P104" s="63"/>
    </row>
    <row r="105" spans="1:27" s="361" customFormat="1" ht="12.75" customHeight="1">
      <c r="A105" s="372"/>
      <c r="B105" s="369">
        <v>39</v>
      </c>
      <c r="C105" s="182" t="s">
        <v>357</v>
      </c>
      <c r="D105" s="185" t="s">
        <v>222</v>
      </c>
      <c r="E105" s="730"/>
      <c r="F105" s="731"/>
      <c r="G105" s="365"/>
      <c r="H105" s="63"/>
      <c r="I105" s="63"/>
      <c r="J105" s="63"/>
      <c r="K105" s="63"/>
      <c r="L105" s="63"/>
      <c r="M105" s="63"/>
      <c r="N105" s="63"/>
      <c r="O105" s="63"/>
      <c r="P105" s="63"/>
    </row>
    <row r="106" spans="1:27" s="361" customFormat="1" ht="12.75" customHeight="1">
      <c r="A106" s="372"/>
      <c r="B106" s="369">
        <v>40</v>
      </c>
      <c r="C106" s="182" t="s">
        <v>356</v>
      </c>
      <c r="D106" s="185" t="s">
        <v>222</v>
      </c>
      <c r="E106" s="730"/>
      <c r="F106" s="731"/>
      <c r="G106" s="365"/>
      <c r="H106" s="63"/>
      <c r="I106" s="63"/>
      <c r="J106" s="63"/>
      <c r="K106" s="63"/>
      <c r="L106" s="63"/>
      <c r="M106" s="63"/>
      <c r="N106" s="63"/>
      <c r="O106" s="63"/>
      <c r="P106" s="63"/>
    </row>
    <row r="107" spans="1:27" s="361" customFormat="1" ht="12.75" customHeight="1">
      <c r="A107" s="372"/>
      <c r="B107" s="369">
        <v>41</v>
      </c>
      <c r="C107" s="182" t="s">
        <v>355</v>
      </c>
      <c r="D107" s="185" t="s">
        <v>222</v>
      </c>
      <c r="E107" s="730"/>
      <c r="F107" s="731"/>
      <c r="G107" s="365"/>
      <c r="H107" s="296"/>
      <c r="I107" s="296"/>
      <c r="J107" s="296"/>
      <c r="K107" s="296"/>
      <c r="L107" s="296"/>
      <c r="M107" s="296"/>
      <c r="N107" s="296"/>
      <c r="O107" s="296"/>
      <c r="P107" s="296"/>
    </row>
    <row r="108" spans="1:27" s="361" customFormat="1" ht="12.75" customHeight="1">
      <c r="A108" s="372"/>
      <c r="B108" s="369">
        <v>42</v>
      </c>
      <c r="C108" s="182" t="s">
        <v>354</v>
      </c>
      <c r="D108" s="185" t="s">
        <v>77</v>
      </c>
      <c r="E108" s="730"/>
      <c r="F108" s="731"/>
      <c r="G108" s="365"/>
      <c r="H108" s="296"/>
      <c r="I108" s="296"/>
      <c r="J108" s="296"/>
      <c r="K108" s="296"/>
      <c r="L108" s="296"/>
      <c r="M108" s="296"/>
      <c r="N108" s="296"/>
      <c r="O108" s="296"/>
      <c r="P108" s="296"/>
      <c r="Q108" s="362"/>
      <c r="R108" s="362"/>
      <c r="S108" s="362"/>
      <c r="T108" s="362"/>
      <c r="U108" s="362"/>
      <c r="V108" s="362"/>
      <c r="W108" s="362"/>
      <c r="X108" s="362"/>
      <c r="Y108" s="362"/>
      <c r="Z108" s="362"/>
      <c r="AA108" s="362"/>
    </row>
    <row r="109" spans="1:27" s="361" customFormat="1" ht="12.75" customHeight="1">
      <c r="A109" s="372"/>
      <c r="B109" s="369">
        <v>43</v>
      </c>
      <c r="C109" s="182" t="s">
        <v>353</v>
      </c>
      <c r="D109" s="185" t="s">
        <v>77</v>
      </c>
      <c r="E109" s="730"/>
      <c r="F109" s="731"/>
      <c r="G109" s="365"/>
      <c r="H109" s="296"/>
      <c r="I109" s="296"/>
      <c r="J109" s="296"/>
      <c r="K109" s="296"/>
      <c r="L109" s="296"/>
      <c r="M109" s="296"/>
      <c r="N109" s="296"/>
      <c r="O109" s="296"/>
      <c r="P109" s="296"/>
      <c r="Q109" s="362"/>
      <c r="R109" s="362"/>
      <c r="S109" s="362"/>
      <c r="T109" s="362"/>
      <c r="U109" s="362"/>
      <c r="V109" s="362"/>
      <c r="W109" s="362"/>
      <c r="X109" s="362"/>
      <c r="Y109" s="96"/>
      <c r="Z109" s="362"/>
      <c r="AA109" s="362"/>
    </row>
    <row r="110" spans="1:27" s="361" customFormat="1" ht="12.75" customHeight="1">
      <c r="A110" s="372"/>
      <c r="B110" s="369">
        <v>44</v>
      </c>
      <c r="C110" s="182" t="s">
        <v>190</v>
      </c>
      <c r="D110" s="185" t="s">
        <v>41</v>
      </c>
      <c r="E110" s="730"/>
      <c r="F110" s="731"/>
      <c r="G110" s="365"/>
      <c r="H110" s="63"/>
      <c r="I110" s="96"/>
      <c r="J110" s="367"/>
      <c r="K110" s="362"/>
      <c r="L110" s="362"/>
      <c r="M110" s="362"/>
      <c r="N110" s="368"/>
      <c r="O110" s="63"/>
      <c r="P110" s="63"/>
      <c r="Q110" s="362"/>
      <c r="R110" s="362"/>
      <c r="S110" s="362"/>
      <c r="T110" s="362"/>
      <c r="U110" s="96"/>
      <c r="V110" s="96"/>
      <c r="W110" s="96"/>
      <c r="X110" s="96"/>
      <c r="Y110" s="96"/>
      <c r="Z110" s="362"/>
      <c r="AA110" s="362"/>
    </row>
    <row r="111" spans="1:27" s="361" customFormat="1" ht="12.75" customHeight="1">
      <c r="A111" s="372"/>
      <c r="B111" s="369">
        <v>45</v>
      </c>
      <c r="C111" s="182" t="s">
        <v>352</v>
      </c>
      <c r="D111" s="185" t="s">
        <v>41</v>
      </c>
      <c r="E111" s="730"/>
      <c r="F111" s="731"/>
      <c r="G111" s="365"/>
      <c r="H111" s="63"/>
      <c r="I111" s="298"/>
      <c r="J111" s="367"/>
      <c r="K111" s="362"/>
      <c r="L111" s="362"/>
      <c r="M111" s="362"/>
      <c r="N111" s="368"/>
      <c r="O111" s="63"/>
      <c r="P111" s="63"/>
      <c r="Q111" s="362"/>
      <c r="R111" s="362"/>
      <c r="S111" s="362"/>
      <c r="T111" s="362"/>
      <c r="U111" s="362"/>
      <c r="V111" s="362"/>
      <c r="W111" s="362"/>
      <c r="X111" s="362"/>
      <c r="Y111" s="362"/>
      <c r="Z111" s="362"/>
      <c r="AA111" s="362"/>
    </row>
    <row r="112" spans="1:27" s="361" customFormat="1" ht="12.75" customHeight="1">
      <c r="A112" s="372"/>
      <c r="B112" s="369">
        <v>46</v>
      </c>
      <c r="C112" s="182" t="s">
        <v>351</v>
      </c>
      <c r="D112" s="185" t="s">
        <v>221</v>
      </c>
      <c r="E112" s="730"/>
      <c r="F112" s="731"/>
      <c r="G112" s="365"/>
      <c r="H112" s="63"/>
      <c r="I112" s="298"/>
      <c r="J112" s="367"/>
      <c r="K112" s="362"/>
      <c r="L112" s="362"/>
      <c r="M112" s="362"/>
      <c r="N112" s="368"/>
      <c r="O112" s="63"/>
      <c r="P112" s="63"/>
      <c r="Q112" s="362"/>
      <c r="R112" s="362"/>
      <c r="S112" s="362"/>
      <c r="T112" s="362"/>
      <c r="U112" s="362"/>
      <c r="V112" s="362"/>
      <c r="W112" s="362"/>
      <c r="X112" s="362"/>
      <c r="Y112" s="362"/>
      <c r="Z112" s="362"/>
      <c r="AA112" s="362"/>
    </row>
    <row r="113" spans="1:27" s="361" customFormat="1" ht="12.75" customHeight="1">
      <c r="A113" s="372"/>
      <c r="B113" s="369">
        <v>47</v>
      </c>
      <c r="C113" s="182" t="s">
        <v>350</v>
      </c>
      <c r="D113" s="185" t="s">
        <v>221</v>
      </c>
      <c r="E113" s="752"/>
      <c r="F113" s="753"/>
      <c r="G113" s="365"/>
      <c r="H113" s="63"/>
      <c r="I113" s="298"/>
      <c r="J113" s="373"/>
      <c r="K113" s="362"/>
      <c r="L113" s="362"/>
      <c r="M113" s="362"/>
      <c r="N113" s="368"/>
      <c r="O113" s="63"/>
      <c r="P113" s="63"/>
      <c r="Q113" s="362"/>
      <c r="R113" s="362"/>
      <c r="S113" s="362"/>
      <c r="T113" s="362"/>
      <c r="U113" s="362"/>
      <c r="V113" s="362"/>
      <c r="W113" s="362"/>
      <c r="X113" s="362"/>
      <c r="Y113" s="362"/>
      <c r="Z113" s="362"/>
      <c r="AA113" s="362"/>
    </row>
    <row r="114" spans="1:27" s="361" customFormat="1" ht="12.75" customHeight="1">
      <c r="A114" s="372"/>
      <c r="B114" s="369">
        <v>48</v>
      </c>
      <c r="C114" s="182" t="s">
        <v>193</v>
      </c>
      <c r="D114" s="185" t="s">
        <v>55</v>
      </c>
      <c r="E114" s="752"/>
      <c r="F114" s="753"/>
      <c r="G114" s="365"/>
      <c r="H114" s="63"/>
      <c r="I114" s="298"/>
      <c r="J114" s="373"/>
      <c r="K114" s="362"/>
      <c r="L114" s="362"/>
      <c r="M114" s="362"/>
      <c r="N114" s="368"/>
      <c r="O114" s="63"/>
      <c r="P114" s="63"/>
      <c r="Q114" s="362"/>
      <c r="R114" s="362"/>
      <c r="S114" s="362"/>
      <c r="T114" s="362"/>
      <c r="U114" s="362"/>
      <c r="V114" s="362"/>
      <c r="W114" s="362"/>
      <c r="X114" s="362"/>
      <c r="Y114" s="362"/>
      <c r="Z114" s="362"/>
      <c r="AA114" s="362"/>
    </row>
    <row r="115" spans="1:27" s="361" customFormat="1" ht="12.75" customHeight="1">
      <c r="A115" s="372"/>
      <c r="B115" s="369">
        <v>49</v>
      </c>
      <c r="C115" s="182" t="s">
        <v>194</v>
      </c>
      <c r="D115" s="185" t="s">
        <v>55</v>
      </c>
      <c r="E115" s="752"/>
      <c r="F115" s="753"/>
      <c r="G115" s="365"/>
      <c r="H115" s="63"/>
      <c r="I115" s="298"/>
      <c r="J115" s="367"/>
      <c r="K115" s="362"/>
      <c r="L115" s="362"/>
      <c r="M115" s="362"/>
      <c r="N115" s="368"/>
      <c r="O115" s="63"/>
      <c r="P115" s="63"/>
      <c r="Q115" s="362"/>
      <c r="R115" s="362"/>
      <c r="S115" s="362"/>
      <c r="T115" s="362"/>
      <c r="U115" s="362"/>
      <c r="V115" s="362"/>
      <c r="W115" s="362"/>
      <c r="X115" s="362"/>
      <c r="Y115" s="362"/>
      <c r="Z115" s="362"/>
      <c r="AA115" s="362"/>
    </row>
    <row r="116" spans="1:27" s="361" customFormat="1" ht="12.75" customHeight="1">
      <c r="A116" s="372"/>
      <c r="B116" s="369">
        <v>50</v>
      </c>
      <c r="C116" s="182" t="s">
        <v>349</v>
      </c>
      <c r="D116" s="185" t="s">
        <v>54</v>
      </c>
      <c r="E116" s="730"/>
      <c r="F116" s="731"/>
      <c r="G116" s="365"/>
      <c r="H116" s="365"/>
      <c r="I116" s="298"/>
      <c r="J116" s="367"/>
      <c r="K116" s="362"/>
      <c r="L116" s="362"/>
      <c r="M116" s="362"/>
      <c r="N116" s="368"/>
      <c r="O116" s="63"/>
      <c r="P116" s="63"/>
      <c r="Q116" s="362"/>
      <c r="R116" s="362"/>
      <c r="S116" s="362"/>
      <c r="T116" s="362"/>
      <c r="U116" s="362"/>
      <c r="V116" s="362"/>
      <c r="W116" s="362"/>
      <c r="X116" s="362"/>
      <c r="Y116" s="362"/>
      <c r="Z116" s="362"/>
      <c r="AA116" s="362"/>
    </row>
    <row r="117" spans="1:27" s="361" customFormat="1" ht="12.75" customHeight="1">
      <c r="A117" s="372"/>
      <c r="B117" s="369">
        <v>51</v>
      </c>
      <c r="C117" s="182" t="s">
        <v>186</v>
      </c>
      <c r="D117" s="185" t="s">
        <v>54</v>
      </c>
      <c r="E117" s="752"/>
      <c r="F117" s="753"/>
      <c r="G117" s="365"/>
      <c r="H117" s="365"/>
      <c r="I117" s="298"/>
      <c r="J117" s="367"/>
      <c r="K117" s="362"/>
      <c r="L117" s="362"/>
      <c r="M117" s="362"/>
      <c r="N117" s="368"/>
      <c r="O117" s="63"/>
      <c r="P117" s="63"/>
      <c r="Q117" s="362"/>
      <c r="R117" s="362"/>
      <c r="S117" s="362"/>
      <c r="T117" s="362"/>
      <c r="U117" s="362"/>
      <c r="V117" s="362"/>
      <c r="W117" s="362"/>
      <c r="X117" s="362"/>
      <c r="Y117" s="362"/>
      <c r="Z117" s="362"/>
      <c r="AA117" s="362"/>
    </row>
    <row r="118" spans="1:27" s="361" customFormat="1" ht="12.75" customHeight="1">
      <c r="A118" s="372"/>
      <c r="B118" s="369"/>
      <c r="C118" s="182"/>
      <c r="D118" s="185"/>
      <c r="E118" s="752"/>
      <c r="F118" s="753"/>
      <c r="G118" s="365"/>
      <c r="H118" s="365"/>
      <c r="I118" s="298"/>
      <c r="J118" s="367"/>
      <c r="K118" s="362"/>
      <c r="L118" s="362"/>
      <c r="M118" s="362"/>
      <c r="N118" s="310"/>
      <c r="O118" s="298"/>
      <c r="P118" s="298"/>
      <c r="Q118" s="362"/>
      <c r="R118" s="362"/>
      <c r="S118" s="362"/>
      <c r="T118" s="362"/>
      <c r="U118" s="362"/>
      <c r="V118" s="362"/>
      <c r="W118" s="362"/>
      <c r="X118" s="362"/>
      <c r="Y118" s="362"/>
      <c r="Z118" s="362"/>
      <c r="AA118" s="362"/>
    </row>
    <row r="119" spans="1:27" s="361" customFormat="1" ht="12.75" customHeight="1">
      <c r="A119" s="372"/>
      <c r="B119" s="369"/>
      <c r="C119" s="182"/>
      <c r="D119" s="185"/>
      <c r="E119" s="752"/>
      <c r="F119" s="753"/>
      <c r="G119" s="365"/>
      <c r="H119" s="365"/>
      <c r="I119" s="298"/>
      <c r="J119" s="373"/>
      <c r="K119" s="362"/>
      <c r="L119" s="362"/>
      <c r="M119" s="362"/>
      <c r="N119" s="368"/>
      <c r="O119" s="63"/>
      <c r="P119" s="63"/>
      <c r="Q119" s="362"/>
      <c r="R119" s="362"/>
      <c r="S119" s="362"/>
      <c r="T119" s="362"/>
      <c r="U119" s="362"/>
      <c r="V119" s="362"/>
      <c r="W119" s="362"/>
      <c r="X119" s="362"/>
      <c r="Y119" s="362"/>
      <c r="Z119" s="362"/>
      <c r="AA119" s="362"/>
    </row>
    <row r="120" spans="1:27" s="361" customFormat="1" ht="12.75" customHeight="1">
      <c r="A120" s="372"/>
      <c r="B120" s="369"/>
      <c r="C120" s="182"/>
      <c r="D120" s="185"/>
      <c r="E120" s="752"/>
      <c r="F120" s="753"/>
      <c r="G120" s="365"/>
      <c r="H120" s="365"/>
      <c r="I120" s="298"/>
      <c r="J120" s="367"/>
      <c r="K120" s="362"/>
      <c r="L120" s="362"/>
      <c r="M120" s="362"/>
      <c r="N120" s="368"/>
      <c r="O120" s="63"/>
      <c r="P120" s="63"/>
      <c r="Q120" s="362"/>
      <c r="R120" s="362"/>
      <c r="S120" s="362"/>
      <c r="T120" s="362"/>
      <c r="U120" s="362"/>
      <c r="V120" s="362"/>
      <c r="W120" s="362"/>
      <c r="X120" s="362"/>
      <c r="Y120" s="362"/>
      <c r="Z120" s="362"/>
      <c r="AA120" s="362"/>
    </row>
    <row r="121" spans="1:27" s="361" customFormat="1" ht="12.75" customHeight="1">
      <c r="A121" s="372"/>
      <c r="B121" s="369"/>
      <c r="C121" s="182"/>
      <c r="D121" s="185"/>
      <c r="E121" s="752"/>
      <c r="F121" s="753"/>
      <c r="G121" s="365"/>
      <c r="H121" s="365"/>
      <c r="I121" s="298"/>
      <c r="J121" s="367"/>
      <c r="K121" s="362"/>
      <c r="L121" s="362"/>
      <c r="M121" s="362"/>
      <c r="N121" s="368"/>
      <c r="O121" s="63"/>
      <c r="P121" s="63"/>
      <c r="Q121" s="362"/>
      <c r="R121" s="362"/>
      <c r="S121" s="362"/>
      <c r="T121" s="362"/>
      <c r="U121" s="362"/>
      <c r="V121" s="362"/>
      <c r="W121" s="362"/>
      <c r="X121" s="362"/>
      <c r="Y121" s="362"/>
      <c r="Z121" s="362"/>
      <c r="AA121" s="362"/>
    </row>
    <row r="122" spans="1:27" s="361" customFormat="1" ht="12.75" customHeight="1">
      <c r="A122" s="372"/>
      <c r="B122" s="369"/>
      <c r="C122" s="182"/>
      <c r="D122" s="185"/>
      <c r="E122" s="752"/>
      <c r="F122" s="753"/>
      <c r="G122" s="365"/>
      <c r="H122" s="365"/>
      <c r="I122" s="298"/>
      <c r="J122" s="362"/>
      <c r="K122" s="362"/>
      <c r="L122" s="362"/>
      <c r="M122" s="362"/>
      <c r="N122" s="368"/>
      <c r="O122" s="63"/>
      <c r="P122" s="63"/>
      <c r="Q122" s="362"/>
      <c r="R122" s="362"/>
      <c r="S122" s="362"/>
      <c r="T122" s="362"/>
      <c r="U122" s="362"/>
      <c r="V122" s="362"/>
      <c r="W122" s="362"/>
      <c r="X122" s="362"/>
      <c r="Y122" s="362"/>
      <c r="Z122" s="362"/>
      <c r="AA122" s="362"/>
    </row>
    <row r="123" spans="1:27" s="361" customFormat="1" ht="12.75" customHeight="1">
      <c r="A123" s="372"/>
      <c r="B123" s="369"/>
      <c r="C123" s="182"/>
      <c r="D123" s="185"/>
      <c r="E123" s="752"/>
      <c r="F123" s="753"/>
      <c r="G123" s="365"/>
      <c r="H123" s="365"/>
      <c r="I123" s="298"/>
      <c r="J123" s="362"/>
      <c r="K123" s="362"/>
      <c r="L123" s="362"/>
      <c r="M123" s="362"/>
      <c r="N123" s="368"/>
      <c r="O123" s="63"/>
      <c r="P123" s="63"/>
      <c r="Q123" s="362"/>
      <c r="R123" s="362"/>
      <c r="S123" s="362"/>
      <c r="T123" s="362"/>
      <c r="U123" s="362"/>
      <c r="V123" s="362"/>
      <c r="W123" s="362"/>
      <c r="X123" s="362"/>
      <c r="Y123" s="362"/>
      <c r="Z123" s="362"/>
      <c r="AA123" s="362"/>
    </row>
    <row r="124" spans="1:27" s="361" customFormat="1" ht="12.75" customHeight="1">
      <c r="A124" s="372"/>
      <c r="B124" s="369"/>
      <c r="C124" s="182"/>
      <c r="D124" s="185"/>
      <c r="E124" s="752"/>
      <c r="F124" s="753"/>
      <c r="G124" s="365"/>
      <c r="H124" s="365"/>
      <c r="I124" s="298"/>
      <c r="J124" s="362"/>
      <c r="K124" s="362"/>
      <c r="L124" s="362"/>
      <c r="M124" s="362"/>
      <c r="N124" s="368"/>
      <c r="O124" s="63"/>
      <c r="P124" s="63"/>
      <c r="Q124" s="362"/>
      <c r="R124" s="362"/>
      <c r="S124" s="362"/>
      <c r="T124" s="362"/>
      <c r="U124" s="362"/>
      <c r="V124" s="362"/>
      <c r="W124" s="362"/>
      <c r="X124" s="362"/>
      <c r="Y124" s="362"/>
      <c r="Z124" s="362"/>
      <c r="AA124" s="362"/>
    </row>
    <row r="125" spans="1:27" s="361" customFormat="1" ht="12.75" customHeight="1">
      <c r="A125" s="372"/>
      <c r="B125" s="369"/>
      <c r="C125" s="182"/>
      <c r="D125" s="185"/>
      <c r="E125" s="752"/>
      <c r="F125" s="753"/>
      <c r="G125" s="365"/>
      <c r="H125" s="365"/>
      <c r="I125" s="298"/>
      <c r="J125" s="318"/>
      <c r="K125" s="318"/>
      <c r="L125" s="318"/>
      <c r="M125" s="318"/>
      <c r="N125" s="368"/>
      <c r="O125" s="63"/>
      <c r="P125" s="63"/>
      <c r="Q125" s="362"/>
      <c r="R125" s="362"/>
      <c r="S125" s="362"/>
      <c r="T125" s="362"/>
      <c r="U125" s="362"/>
      <c r="V125" s="362"/>
      <c r="W125" s="362"/>
      <c r="X125" s="362"/>
      <c r="Y125" s="362"/>
      <c r="Z125" s="362"/>
      <c r="AA125" s="362"/>
    </row>
    <row r="126" spans="1:27" s="361" customFormat="1" ht="12.75" customHeight="1">
      <c r="A126" s="363"/>
      <c r="B126" s="369"/>
      <c r="C126" s="370"/>
      <c r="D126" s="370"/>
      <c r="E126" s="752"/>
      <c r="F126" s="753"/>
      <c r="G126" s="365"/>
      <c r="H126" s="365"/>
      <c r="I126" s="298"/>
      <c r="J126" s="367"/>
      <c r="K126" s="362"/>
      <c r="L126" s="362"/>
      <c r="M126" s="362"/>
      <c r="N126" s="368"/>
      <c r="O126" s="63"/>
      <c r="P126" s="63"/>
      <c r="Q126" s="362"/>
      <c r="R126" s="362"/>
      <c r="S126" s="362"/>
      <c r="T126" s="362"/>
      <c r="U126" s="362"/>
      <c r="V126" s="362"/>
      <c r="W126" s="362"/>
      <c r="X126" s="362"/>
      <c r="Y126" s="362"/>
      <c r="Z126" s="362"/>
      <c r="AA126" s="362"/>
    </row>
    <row r="127" spans="1:27" s="361" customFormat="1" ht="12.75" customHeight="1">
      <c r="A127" s="363"/>
      <c r="B127" s="369"/>
      <c r="C127" s="371"/>
      <c r="D127" s="370"/>
      <c r="E127" s="752"/>
      <c r="F127" s="753"/>
      <c r="G127" s="365"/>
      <c r="H127" s="365"/>
      <c r="I127" s="298"/>
      <c r="J127" s="367"/>
      <c r="K127" s="362"/>
      <c r="L127" s="362"/>
      <c r="M127" s="362"/>
      <c r="N127" s="368"/>
      <c r="O127" s="63"/>
      <c r="P127" s="63"/>
      <c r="Q127" s="362"/>
      <c r="R127" s="362"/>
      <c r="S127" s="362"/>
      <c r="T127" s="362"/>
      <c r="U127" s="362"/>
      <c r="V127" s="362"/>
      <c r="W127" s="362"/>
      <c r="X127" s="362"/>
      <c r="Y127" s="362"/>
      <c r="Z127" s="362"/>
      <c r="AA127" s="362"/>
    </row>
    <row r="128" spans="1:27" s="361" customFormat="1" ht="12.75" customHeight="1">
      <c r="A128" s="363"/>
      <c r="B128" s="369"/>
      <c r="C128" s="370"/>
      <c r="D128" s="370"/>
      <c r="E128" s="752"/>
      <c r="F128" s="753"/>
      <c r="G128" s="365"/>
      <c r="H128" s="365"/>
      <c r="I128" s="298"/>
      <c r="J128" s="367"/>
      <c r="K128" s="362"/>
      <c r="L128" s="362"/>
      <c r="M128" s="362"/>
      <c r="N128" s="368"/>
      <c r="O128" s="63"/>
      <c r="P128" s="63"/>
      <c r="Q128" s="362"/>
      <c r="R128" s="362"/>
      <c r="S128" s="78"/>
      <c r="T128" s="78"/>
      <c r="U128" s="362"/>
      <c r="V128" s="362"/>
      <c r="W128" s="362"/>
      <c r="X128" s="362"/>
      <c r="Y128" s="362"/>
      <c r="Z128" s="362"/>
      <c r="AA128" s="362"/>
    </row>
    <row r="129" spans="1:27" s="361" customFormat="1" ht="12.75" customHeight="1">
      <c r="A129" s="363"/>
      <c r="B129" s="369"/>
      <c r="C129" s="185">
        <f>SUM(B68:B128)</f>
        <v>1325</v>
      </c>
      <c r="D129" s="185"/>
      <c r="E129" s="752"/>
      <c r="F129" s="753"/>
      <c r="G129" s="365"/>
      <c r="H129" s="365"/>
      <c r="I129" s="298"/>
      <c r="J129" s="367"/>
      <c r="K129" s="362"/>
      <c r="L129" s="362"/>
      <c r="M129" s="362"/>
      <c r="N129" s="368"/>
      <c r="O129" s="63"/>
      <c r="P129" s="63"/>
      <c r="Q129" s="362"/>
      <c r="R129" s="362"/>
      <c r="S129" s="78"/>
      <c r="T129" s="78"/>
      <c r="U129" s="362"/>
      <c r="V129" s="362"/>
      <c r="W129" s="362"/>
      <c r="X129" s="362"/>
      <c r="Y129" s="362"/>
      <c r="Z129" s="362"/>
      <c r="AA129" s="362"/>
    </row>
    <row r="130" spans="1:27" s="361" customFormat="1" ht="12.75" customHeight="1">
      <c r="A130" s="335"/>
      <c r="B130" s="369"/>
      <c r="C130" s="185"/>
      <c r="D130" s="185"/>
      <c r="E130" s="752"/>
      <c r="F130" s="753"/>
      <c r="G130" s="365"/>
      <c r="H130" s="365"/>
      <c r="I130" s="298"/>
      <c r="J130" s="367"/>
      <c r="K130" s="362"/>
      <c r="L130" s="362"/>
      <c r="M130" s="362"/>
      <c r="N130" s="368"/>
      <c r="O130" s="63"/>
      <c r="P130" s="63"/>
      <c r="Q130" s="362"/>
      <c r="R130" s="362"/>
      <c r="S130" s="78"/>
      <c r="T130" s="78"/>
      <c r="U130" s="362"/>
      <c r="V130" s="362"/>
      <c r="W130" s="362"/>
      <c r="X130" s="362"/>
      <c r="Y130" s="362"/>
      <c r="Z130" s="362"/>
      <c r="AA130" s="362"/>
    </row>
    <row r="131" spans="1:27" s="361" customFormat="1" ht="12.75" customHeight="1">
      <c r="A131" s="335"/>
      <c r="B131" s="369"/>
      <c r="C131" s="185"/>
      <c r="D131" s="185"/>
      <c r="E131" s="752"/>
      <c r="F131" s="753"/>
      <c r="G131" s="365"/>
      <c r="H131" s="365"/>
      <c r="I131" s="298"/>
      <c r="J131" s="367"/>
      <c r="K131" s="362"/>
      <c r="L131" s="362"/>
      <c r="M131" s="362"/>
      <c r="N131" s="368"/>
      <c r="O131" s="63"/>
      <c r="P131" s="63"/>
      <c r="Q131" s="362"/>
      <c r="R131" s="362"/>
      <c r="S131" s="78"/>
      <c r="T131" s="78"/>
      <c r="U131" s="362"/>
      <c r="V131" s="362"/>
      <c r="W131" s="362"/>
      <c r="X131" s="362"/>
      <c r="Y131" s="362"/>
      <c r="Z131" s="362"/>
      <c r="AA131" s="362"/>
    </row>
    <row r="132" spans="1:27" s="361" customFormat="1" ht="12.75" customHeight="1">
      <c r="A132" s="335"/>
      <c r="B132" s="369"/>
      <c r="C132" s="185"/>
      <c r="D132" s="185"/>
      <c r="E132" s="182"/>
      <c r="F132" s="182"/>
      <c r="G132" s="365"/>
      <c r="H132" s="365"/>
      <c r="I132" s="298"/>
      <c r="J132" s="367"/>
      <c r="K132" s="362"/>
      <c r="L132" s="362"/>
      <c r="M132" s="362"/>
      <c r="N132" s="368"/>
      <c r="O132" s="63"/>
      <c r="P132" s="63"/>
      <c r="Q132" s="362"/>
      <c r="R132" s="362"/>
      <c r="S132" s="78"/>
      <c r="T132" s="78"/>
      <c r="U132" s="362"/>
      <c r="V132" s="362"/>
      <c r="W132" s="362"/>
      <c r="X132" s="362"/>
      <c r="Y132" s="362"/>
      <c r="Z132" s="362"/>
      <c r="AA132" s="362"/>
    </row>
    <row r="133" spans="1:27" s="361" customFormat="1" ht="12.75" customHeight="1">
      <c r="A133" s="335"/>
      <c r="B133" s="86"/>
      <c r="C133" s="86"/>
      <c r="D133" s="86"/>
      <c r="E133" s="86"/>
      <c r="F133" s="307"/>
      <c r="G133" s="365"/>
      <c r="H133" s="365"/>
      <c r="I133" s="298"/>
      <c r="J133" s="367"/>
      <c r="K133" s="362"/>
      <c r="L133" s="362"/>
      <c r="M133" s="362"/>
      <c r="N133" s="368"/>
      <c r="O133" s="63"/>
      <c r="P133" s="63"/>
      <c r="Q133" s="362"/>
      <c r="R133" s="362"/>
      <c r="S133" s="73"/>
      <c r="T133" s="78"/>
      <c r="U133" s="362"/>
      <c r="V133" s="362"/>
      <c r="W133" s="362"/>
      <c r="X133" s="362"/>
      <c r="Y133" s="362"/>
      <c r="Z133" s="362"/>
      <c r="AA133" s="362"/>
    </row>
    <row r="134" spans="1:27" s="361" customFormat="1" ht="12.75" customHeight="1">
      <c r="A134" s="335"/>
      <c r="B134" s="86"/>
      <c r="C134" s="86"/>
      <c r="D134" s="86"/>
      <c r="E134" s="86"/>
      <c r="F134" s="307"/>
      <c r="G134" s="365"/>
      <c r="H134" s="365"/>
      <c r="I134" s="298"/>
      <c r="J134" s="367"/>
      <c r="K134" s="362"/>
      <c r="L134" s="362"/>
      <c r="M134" s="362"/>
      <c r="N134" s="368"/>
      <c r="O134" s="63"/>
      <c r="P134" s="63"/>
      <c r="Q134" s="362"/>
      <c r="R134" s="362"/>
      <c r="S134" s="73"/>
      <c r="T134" s="78"/>
      <c r="U134" s="362"/>
      <c r="V134" s="362"/>
      <c r="W134" s="362"/>
      <c r="X134" s="362"/>
      <c r="Y134" s="362"/>
      <c r="Z134" s="362"/>
      <c r="AA134" s="362"/>
    </row>
    <row r="135" spans="1:27" s="361" customFormat="1" ht="12.75" customHeight="1">
      <c r="A135" s="308"/>
      <c r="B135" s="307"/>
      <c r="C135" s="307"/>
      <c r="D135" s="307"/>
      <c r="E135" s="86"/>
      <c r="F135" s="307"/>
      <c r="G135" s="365"/>
      <c r="H135" s="365"/>
      <c r="I135" s="298"/>
      <c r="J135" s="367"/>
      <c r="K135" s="78"/>
      <c r="L135" s="78"/>
      <c r="M135" s="78"/>
      <c r="N135" s="368"/>
      <c r="O135" s="63"/>
      <c r="P135" s="63"/>
      <c r="Q135" s="362"/>
      <c r="R135" s="362"/>
      <c r="S135" s="73"/>
      <c r="T135" s="73"/>
      <c r="U135" s="362"/>
      <c r="V135" s="362"/>
      <c r="W135" s="362"/>
      <c r="X135" s="362"/>
      <c r="Y135" s="362"/>
      <c r="Z135" s="362"/>
      <c r="AA135" s="362"/>
    </row>
    <row r="136" spans="1:27" s="86" customFormat="1" ht="16.5" customHeight="1">
      <c r="A136" s="308"/>
      <c r="B136" s="307"/>
      <c r="C136" s="307"/>
      <c r="D136" s="307"/>
      <c r="E136" s="307"/>
      <c r="F136" s="307"/>
      <c r="G136" s="365"/>
      <c r="H136" s="365"/>
      <c r="I136" s="298"/>
      <c r="J136" s="367"/>
      <c r="K136" s="78"/>
      <c r="L136" s="78"/>
      <c r="M136" s="78"/>
      <c r="N136" s="368"/>
      <c r="O136" s="63"/>
      <c r="P136" s="63"/>
      <c r="Q136" s="362"/>
      <c r="R136" s="362"/>
      <c r="S136" s="73"/>
      <c r="T136" s="73"/>
      <c r="U136" s="78"/>
      <c r="V136" s="78"/>
      <c r="W136" s="78"/>
      <c r="X136" s="78"/>
      <c r="Y136" s="78"/>
      <c r="Z136" s="78"/>
      <c r="AA136" s="78"/>
    </row>
    <row r="137" spans="1:27" s="86" customFormat="1" ht="16.5" customHeight="1">
      <c r="A137" s="308"/>
      <c r="B137" s="307"/>
      <c r="C137" s="307"/>
      <c r="D137" s="307"/>
      <c r="E137" s="307"/>
      <c r="F137" s="307"/>
      <c r="G137" s="365"/>
      <c r="H137" s="365"/>
      <c r="I137" s="298"/>
      <c r="J137" s="367"/>
      <c r="K137" s="78"/>
      <c r="L137" s="78"/>
      <c r="M137" s="78"/>
      <c r="N137" s="368"/>
      <c r="O137" s="63"/>
      <c r="P137" s="63"/>
      <c r="Q137" s="362"/>
      <c r="R137" s="362"/>
      <c r="S137" s="73"/>
      <c r="T137" s="73"/>
      <c r="U137" s="78"/>
      <c r="V137" s="78"/>
      <c r="W137" s="78"/>
      <c r="X137" s="78"/>
      <c r="Y137" s="78"/>
      <c r="Z137" s="78"/>
      <c r="AA137" s="78"/>
    </row>
    <row r="138" spans="1:27" s="86" customFormat="1" ht="16.5" customHeight="1">
      <c r="A138" s="308"/>
      <c r="B138" s="307"/>
      <c r="C138" s="307"/>
      <c r="D138" s="307"/>
      <c r="E138" s="307"/>
      <c r="F138" s="307"/>
      <c r="G138" s="365"/>
      <c r="H138" s="365"/>
      <c r="I138" s="298"/>
      <c r="J138" s="367"/>
      <c r="K138" s="73"/>
      <c r="L138" s="73"/>
      <c r="M138" s="78"/>
      <c r="N138" s="368"/>
      <c r="O138" s="63"/>
      <c r="P138" s="63"/>
      <c r="Q138" s="362"/>
      <c r="R138" s="362"/>
      <c r="S138" s="73"/>
      <c r="T138" s="73"/>
      <c r="U138" s="78"/>
      <c r="V138" s="78"/>
      <c r="W138" s="78"/>
      <c r="X138" s="78"/>
      <c r="Y138" s="78"/>
      <c r="Z138" s="78"/>
      <c r="AA138" s="78"/>
    </row>
    <row r="139" spans="1:27" s="86" customFormat="1" ht="12.6" customHeight="1">
      <c r="A139" s="308"/>
      <c r="B139" s="307"/>
      <c r="C139" s="307"/>
      <c r="D139" s="307"/>
      <c r="E139" s="307"/>
      <c r="F139" s="307"/>
      <c r="G139" s="365"/>
      <c r="H139" s="365"/>
      <c r="I139" s="298"/>
      <c r="J139" s="367"/>
      <c r="K139" s="73"/>
      <c r="L139" s="73"/>
      <c r="M139" s="78"/>
      <c r="N139" s="368"/>
      <c r="O139" s="63"/>
      <c r="P139" s="63"/>
      <c r="Q139" s="362"/>
      <c r="R139" s="78"/>
      <c r="S139" s="78"/>
      <c r="T139" s="73"/>
      <c r="U139" s="78"/>
      <c r="V139" s="78"/>
      <c r="W139" s="78"/>
      <c r="X139" s="78"/>
      <c r="Y139" s="78"/>
      <c r="Z139" s="78"/>
      <c r="AA139" s="78"/>
    </row>
    <row r="140" spans="1:27" s="86" customFormat="1" ht="12.6" customHeight="1">
      <c r="A140" s="308"/>
      <c r="B140" s="307"/>
      <c r="C140" s="313"/>
      <c r="D140" s="313"/>
      <c r="E140" s="313"/>
      <c r="F140" s="313"/>
      <c r="G140" s="311"/>
      <c r="H140" s="311"/>
      <c r="I140" s="298"/>
      <c r="J140" s="367"/>
      <c r="K140" s="73"/>
      <c r="L140" s="73"/>
      <c r="M140" s="73"/>
      <c r="N140" s="368"/>
      <c r="O140" s="63"/>
      <c r="P140" s="63"/>
      <c r="Q140" s="73"/>
      <c r="R140" s="78"/>
      <c r="S140" s="78"/>
      <c r="T140" s="78"/>
      <c r="U140" s="78"/>
      <c r="V140" s="78"/>
      <c r="W140" s="78"/>
      <c r="X140" s="78"/>
      <c r="Y140" s="78"/>
      <c r="Z140" s="78"/>
      <c r="AA140" s="78"/>
    </row>
    <row r="141" spans="1:27" s="86" customFormat="1" ht="12.6" customHeight="1">
      <c r="A141" s="308"/>
      <c r="B141" s="307"/>
      <c r="C141" s="313"/>
      <c r="D141" s="313"/>
      <c r="E141" s="313"/>
      <c r="F141" s="313"/>
      <c r="G141" s="311"/>
      <c r="H141" s="311"/>
      <c r="I141" s="298"/>
      <c r="J141" s="367"/>
      <c r="K141" s="73"/>
      <c r="L141" s="73"/>
      <c r="M141" s="73"/>
      <c r="N141" s="368"/>
      <c r="O141" s="63"/>
      <c r="P141" s="63"/>
      <c r="Q141" s="73"/>
      <c r="R141" s="78"/>
      <c r="S141" s="78"/>
      <c r="T141" s="78"/>
      <c r="U141" s="78"/>
      <c r="V141" s="78"/>
      <c r="W141" s="78"/>
      <c r="X141" s="78"/>
      <c r="Y141" s="78"/>
      <c r="Z141" s="78"/>
      <c r="AA141" s="78"/>
    </row>
    <row r="142" spans="1:27" s="86" customFormat="1" ht="12.6" customHeight="1">
      <c r="A142" s="335"/>
      <c r="B142" s="359"/>
      <c r="C142" s="313"/>
      <c r="D142" s="366"/>
      <c r="E142" s="313"/>
      <c r="F142" s="313"/>
      <c r="G142" s="311"/>
      <c r="H142" s="311"/>
      <c r="I142" s="298"/>
      <c r="J142" s="367"/>
      <c r="K142" s="73"/>
      <c r="L142" s="73"/>
      <c r="M142" s="73"/>
      <c r="N142" s="368"/>
      <c r="O142" s="63"/>
      <c r="P142" s="63"/>
      <c r="Q142" s="73"/>
      <c r="R142" s="78"/>
      <c r="S142" s="78"/>
      <c r="T142" s="78"/>
      <c r="U142" s="78"/>
      <c r="V142" s="78"/>
      <c r="W142" s="78"/>
      <c r="X142" s="78"/>
      <c r="Y142" s="78"/>
      <c r="Z142" s="78"/>
      <c r="AA142" s="78"/>
    </row>
    <row r="143" spans="1:27" ht="12.6" customHeight="1">
      <c r="C143" s="313"/>
      <c r="D143" s="366"/>
      <c r="E143" s="313"/>
      <c r="F143" s="313"/>
      <c r="G143" s="311"/>
      <c r="H143" s="311"/>
      <c r="I143" s="298"/>
      <c r="J143" s="367"/>
      <c r="K143" s="73"/>
      <c r="L143" s="73"/>
      <c r="M143" s="73"/>
      <c r="N143" s="368"/>
      <c r="Q143" s="73"/>
      <c r="R143" s="78"/>
      <c r="S143" s="78"/>
      <c r="T143" s="78"/>
      <c r="U143" s="73"/>
      <c r="V143" s="73"/>
      <c r="W143" s="73"/>
      <c r="X143" s="73"/>
      <c r="Y143" s="73"/>
      <c r="Z143" s="73"/>
      <c r="AA143" s="73"/>
    </row>
    <row r="144" spans="1:27">
      <c r="C144" s="313"/>
      <c r="D144" s="366"/>
      <c r="E144" s="313"/>
      <c r="F144" s="313"/>
      <c r="G144" s="311"/>
      <c r="H144" s="311"/>
      <c r="I144" s="298"/>
      <c r="J144" s="367"/>
      <c r="K144" s="73"/>
      <c r="L144" s="73"/>
      <c r="M144" s="73"/>
      <c r="N144" s="368"/>
      <c r="Q144" s="73"/>
      <c r="R144" s="78"/>
      <c r="S144" s="78"/>
      <c r="T144" s="78"/>
      <c r="U144" s="73"/>
      <c r="V144" s="73"/>
      <c r="W144" s="73"/>
      <c r="X144" s="73"/>
      <c r="Y144" s="73"/>
      <c r="Z144" s="73"/>
      <c r="AA144" s="73"/>
    </row>
    <row r="145" spans="3:27">
      <c r="C145" s="313"/>
      <c r="D145" s="366"/>
      <c r="E145" s="313"/>
      <c r="F145" s="313"/>
      <c r="G145" s="311"/>
      <c r="H145" s="311"/>
      <c r="I145" s="298"/>
      <c r="J145" s="367"/>
      <c r="K145" s="73"/>
      <c r="L145" s="73"/>
      <c r="M145" s="73"/>
      <c r="N145" s="368"/>
      <c r="Q145" s="73"/>
      <c r="R145" s="78"/>
      <c r="S145" s="78"/>
      <c r="T145" s="78"/>
      <c r="U145" s="73"/>
      <c r="V145" s="73"/>
      <c r="W145" s="73"/>
      <c r="X145" s="73"/>
      <c r="Y145" s="73"/>
      <c r="Z145" s="73"/>
      <c r="AA145" s="73"/>
    </row>
    <row r="146" spans="3:27">
      <c r="C146" s="313"/>
      <c r="D146" s="366"/>
      <c r="E146" s="313"/>
      <c r="F146" s="313"/>
      <c r="G146" s="311"/>
      <c r="H146" s="311"/>
      <c r="I146" s="298"/>
      <c r="J146" s="367"/>
      <c r="K146" s="73"/>
      <c r="L146" s="73"/>
      <c r="M146" s="73"/>
      <c r="N146" s="368"/>
      <c r="Q146" s="73"/>
      <c r="R146" s="78"/>
      <c r="S146" s="78"/>
      <c r="T146" s="78"/>
      <c r="U146" s="73"/>
      <c r="V146" s="73"/>
      <c r="W146" s="73"/>
      <c r="X146" s="73"/>
      <c r="Y146" s="73"/>
      <c r="Z146" s="73"/>
      <c r="AA146" s="73"/>
    </row>
    <row r="147" spans="3:27">
      <c r="C147" s="313"/>
      <c r="D147" s="366"/>
      <c r="E147" s="313"/>
      <c r="F147" s="313"/>
      <c r="G147" s="311"/>
      <c r="H147" s="311"/>
      <c r="I147" s="298"/>
      <c r="J147" s="367"/>
      <c r="K147" s="73"/>
      <c r="L147" s="73"/>
      <c r="M147" s="73"/>
      <c r="N147" s="368"/>
      <c r="Q147" s="73"/>
      <c r="R147" s="78"/>
      <c r="S147" s="78"/>
      <c r="T147" s="78"/>
      <c r="U147" s="73"/>
      <c r="V147" s="73"/>
      <c r="W147" s="73"/>
      <c r="X147" s="73"/>
      <c r="Y147" s="73"/>
      <c r="Z147" s="73"/>
      <c r="AA147" s="73"/>
    </row>
    <row r="148" spans="3:27">
      <c r="C148" s="313"/>
      <c r="D148" s="366"/>
      <c r="E148" s="313"/>
      <c r="F148" s="313"/>
      <c r="G148" s="311"/>
      <c r="H148" s="311"/>
      <c r="I148" s="298"/>
      <c r="J148" s="367"/>
      <c r="K148" s="73"/>
      <c r="L148" s="73"/>
      <c r="M148" s="73"/>
      <c r="U148" s="73"/>
      <c r="X148" s="362"/>
      <c r="Y148" s="73"/>
      <c r="Z148" s="73"/>
      <c r="AA148" s="73"/>
    </row>
    <row r="149" spans="3:27">
      <c r="C149" s="313"/>
      <c r="D149" s="366"/>
      <c r="E149" s="313"/>
      <c r="F149" s="313"/>
      <c r="G149" s="311"/>
      <c r="H149" s="311"/>
      <c r="I149" s="298"/>
      <c r="J149" s="367"/>
      <c r="K149" s="73"/>
      <c r="L149" s="73"/>
      <c r="M149" s="73"/>
      <c r="U149" s="73"/>
      <c r="X149" s="362"/>
      <c r="Y149" s="73"/>
      <c r="Z149" s="73"/>
      <c r="AA149" s="73"/>
    </row>
    <row r="150" spans="3:27">
      <c r="C150" s="313"/>
      <c r="D150" s="366"/>
      <c r="E150" s="313"/>
      <c r="F150" s="313"/>
      <c r="G150" s="311"/>
      <c r="H150" s="311"/>
      <c r="I150" s="298"/>
      <c r="J150" s="367"/>
      <c r="K150" s="73"/>
      <c r="L150" s="73"/>
      <c r="M150" s="73"/>
      <c r="U150" s="73"/>
      <c r="X150" s="362"/>
      <c r="Y150" s="73"/>
      <c r="Z150" s="73"/>
      <c r="AA150" s="73"/>
    </row>
    <row r="151" spans="3:27">
      <c r="C151" s="313"/>
      <c r="D151" s="366"/>
      <c r="E151" s="313"/>
      <c r="F151" s="313"/>
      <c r="G151" s="311"/>
      <c r="H151" s="311"/>
      <c r="I151" s="298"/>
      <c r="J151" s="367"/>
      <c r="K151" s="73"/>
      <c r="L151" s="73"/>
      <c r="M151" s="73"/>
      <c r="U151" s="73"/>
      <c r="X151" s="362"/>
      <c r="Y151" s="73"/>
      <c r="Z151" s="73"/>
      <c r="AA151" s="73"/>
    </row>
    <row r="152" spans="3:27">
      <c r="C152" s="313"/>
      <c r="D152" s="366"/>
      <c r="E152" s="313"/>
      <c r="F152" s="313"/>
      <c r="G152" s="311"/>
      <c r="H152" s="311"/>
      <c r="I152" s="298"/>
      <c r="J152" s="367"/>
      <c r="K152" s="73"/>
      <c r="L152" s="73"/>
      <c r="M152" s="73"/>
      <c r="U152" s="73"/>
      <c r="X152" s="362"/>
      <c r="Y152" s="73"/>
      <c r="Z152" s="73"/>
      <c r="AA152" s="73"/>
    </row>
    <row r="153" spans="3:27">
      <c r="C153" s="313"/>
      <c r="D153" s="366"/>
      <c r="E153" s="313"/>
      <c r="F153" s="313"/>
      <c r="G153" s="311"/>
      <c r="H153" s="311"/>
      <c r="I153" s="298"/>
      <c r="J153" s="367"/>
      <c r="K153" s="73"/>
      <c r="L153" s="73"/>
      <c r="M153" s="73"/>
      <c r="U153" s="73"/>
      <c r="X153" s="362"/>
      <c r="Y153" s="73"/>
      <c r="Z153" s="73"/>
      <c r="AA153" s="73"/>
    </row>
    <row r="154" spans="3:27">
      <c r="C154" s="313"/>
      <c r="D154" s="366"/>
      <c r="E154" s="313"/>
      <c r="F154" s="313"/>
      <c r="G154" s="311"/>
      <c r="H154" s="311"/>
      <c r="I154" s="298"/>
      <c r="J154" s="367"/>
      <c r="K154" s="73"/>
      <c r="L154" s="73"/>
      <c r="M154" s="73"/>
      <c r="U154" s="73"/>
      <c r="X154" s="362"/>
      <c r="Y154" s="73"/>
      <c r="Z154" s="73"/>
      <c r="AA154" s="73"/>
    </row>
    <row r="155" spans="3:27">
      <c r="C155" s="313"/>
      <c r="D155" s="366"/>
      <c r="E155" s="313"/>
      <c r="F155" s="313"/>
      <c r="G155" s="311"/>
      <c r="H155" s="311"/>
      <c r="I155" s="298"/>
      <c r="U155" s="73"/>
      <c r="X155" s="362"/>
      <c r="Y155" s="73"/>
      <c r="Z155" s="73"/>
      <c r="AA155" s="73"/>
    </row>
    <row r="156" spans="3:27">
      <c r="C156" s="313"/>
      <c r="D156" s="366"/>
      <c r="E156" s="313"/>
      <c r="F156" s="313"/>
      <c r="G156" s="311"/>
      <c r="H156" s="311"/>
    </row>
    <row r="157" spans="3:27">
      <c r="C157" s="313"/>
      <c r="D157" s="366"/>
      <c r="E157" s="313"/>
      <c r="F157" s="313"/>
      <c r="G157" s="311"/>
      <c r="H157" s="311"/>
    </row>
    <row r="158" spans="3:27">
      <c r="C158" s="313"/>
      <c r="D158" s="366"/>
      <c r="E158" s="313"/>
      <c r="F158" s="313"/>
      <c r="G158" s="311"/>
      <c r="H158" s="311"/>
    </row>
    <row r="159" spans="3:27">
      <c r="C159" s="313"/>
      <c r="D159" s="366"/>
      <c r="E159" s="313"/>
      <c r="F159" s="313"/>
      <c r="G159" s="311"/>
      <c r="H159" s="311"/>
    </row>
    <row r="160" spans="3:27">
      <c r="C160" s="313"/>
      <c r="D160" s="366"/>
      <c r="E160" s="313"/>
      <c r="F160" s="313"/>
      <c r="G160" s="311"/>
      <c r="H160" s="311"/>
    </row>
    <row r="161" spans="3:8">
      <c r="C161" s="313"/>
      <c r="D161" s="366"/>
      <c r="E161" s="313"/>
      <c r="F161" s="313"/>
      <c r="G161" s="311"/>
      <c r="H161" s="311"/>
    </row>
    <row r="162" spans="3:8">
      <c r="C162" s="313"/>
      <c r="D162" s="366"/>
      <c r="E162" s="313"/>
      <c r="F162" s="313"/>
      <c r="G162" s="311"/>
      <c r="H162" s="311"/>
    </row>
    <row r="163" spans="3:8">
      <c r="C163" s="313"/>
      <c r="D163" s="366"/>
      <c r="E163" s="313"/>
      <c r="F163" s="313"/>
      <c r="G163" s="311"/>
      <c r="H163" s="311"/>
    </row>
    <row r="164" spans="3:8">
      <c r="C164" s="313"/>
      <c r="D164" s="366"/>
      <c r="E164" s="313"/>
      <c r="F164" s="313"/>
      <c r="G164" s="311"/>
      <c r="H164" s="311"/>
    </row>
    <row r="165" spans="3:8">
      <c r="C165" s="313"/>
      <c r="D165" s="366"/>
      <c r="E165" s="313"/>
      <c r="F165" s="313"/>
      <c r="G165" s="311"/>
      <c r="H165" s="311"/>
    </row>
    <row r="166" spans="3:8">
      <c r="C166" s="313"/>
      <c r="D166" s="366"/>
      <c r="E166" s="313"/>
      <c r="F166" s="313"/>
      <c r="G166" s="311"/>
      <c r="H166" s="311"/>
    </row>
  </sheetData>
  <mergeCells count="320">
    <mergeCell ref="E130:F130"/>
    <mergeCell ref="E131:F131"/>
    <mergeCell ref="E121:F121"/>
    <mergeCell ref="E122:F122"/>
    <mergeCell ref="E123:F123"/>
    <mergeCell ref="E124:F124"/>
    <mergeCell ref="E125:F125"/>
    <mergeCell ref="E126:F126"/>
    <mergeCell ref="E127:F127"/>
    <mergeCell ref="E129:F129"/>
    <mergeCell ref="E113:F113"/>
    <mergeCell ref="E114:F114"/>
    <mergeCell ref="E115:F115"/>
    <mergeCell ref="E116:F116"/>
    <mergeCell ref="E117:F117"/>
    <mergeCell ref="E118:F118"/>
    <mergeCell ref="E119:F119"/>
    <mergeCell ref="E120:F120"/>
    <mergeCell ref="A56:A57"/>
    <mergeCell ref="A58:A59"/>
    <mergeCell ref="B58:B59"/>
    <mergeCell ref="D56:D57"/>
    <mergeCell ref="D58:D59"/>
    <mergeCell ref="C58:C59"/>
    <mergeCell ref="E74:F74"/>
    <mergeCell ref="E75:F75"/>
    <mergeCell ref="E73:F73"/>
    <mergeCell ref="E71:F71"/>
    <mergeCell ref="E72:F72"/>
    <mergeCell ref="E67:F67"/>
    <mergeCell ref="E69:F69"/>
    <mergeCell ref="E70:F70"/>
    <mergeCell ref="E77:F77"/>
    <mergeCell ref="E82:F82"/>
    <mergeCell ref="E1:O1"/>
    <mergeCell ref="Q15:Q16"/>
    <mergeCell ref="Q7:Q8"/>
    <mergeCell ref="Q9:Q10"/>
    <mergeCell ref="Q45:Q46"/>
    <mergeCell ref="Q47:Q48"/>
    <mergeCell ref="E128:F128"/>
    <mergeCell ref="A53:A54"/>
    <mergeCell ref="B35:B36"/>
    <mergeCell ref="C21:C22"/>
    <mergeCell ref="J64:K64"/>
    <mergeCell ref="L62:M63"/>
    <mergeCell ref="L64:M64"/>
    <mergeCell ref="Q43:Q44"/>
    <mergeCell ref="Q56:Q57"/>
    <mergeCell ref="Q53:Q54"/>
    <mergeCell ref="Q29:Q30"/>
    <mergeCell ref="Q37:Q38"/>
    <mergeCell ref="G22:G23"/>
    <mergeCell ref="G34:G35"/>
    <mergeCell ref="H40:H41"/>
    <mergeCell ref="I28:I29"/>
    <mergeCell ref="L28:L29"/>
    <mergeCell ref="Q49:Q50"/>
    <mergeCell ref="B53:B54"/>
    <mergeCell ref="D23:D24"/>
    <mergeCell ref="D25:D26"/>
    <mergeCell ref="Q21:Q22"/>
    <mergeCell ref="C56:C57"/>
    <mergeCell ref="C23:C24"/>
    <mergeCell ref="C25:C26"/>
    <mergeCell ref="D21:D22"/>
    <mergeCell ref="D29:D30"/>
    <mergeCell ref="Q35:Q36"/>
    <mergeCell ref="Q31:Q32"/>
    <mergeCell ref="D53:D54"/>
    <mergeCell ref="C53:C54"/>
    <mergeCell ref="Q27:Q28"/>
    <mergeCell ref="C33:C34"/>
    <mergeCell ref="D43:D44"/>
    <mergeCell ref="C43:C44"/>
    <mergeCell ref="B37:B38"/>
    <mergeCell ref="D37:D38"/>
    <mergeCell ref="Q33:Q34"/>
    <mergeCell ref="D35:D36"/>
    <mergeCell ref="C35:C36"/>
    <mergeCell ref="A19:A20"/>
    <mergeCell ref="B19:B20"/>
    <mergeCell ref="C37:C38"/>
    <mergeCell ref="A37:A38"/>
    <mergeCell ref="A35:A36"/>
    <mergeCell ref="B29:B30"/>
    <mergeCell ref="R17:R18"/>
    <mergeCell ref="R19:R20"/>
    <mergeCell ref="B21:B22"/>
    <mergeCell ref="A25:A26"/>
    <mergeCell ref="A21:A22"/>
    <mergeCell ref="D27:D28"/>
    <mergeCell ref="A27:A28"/>
    <mergeCell ref="D33:D34"/>
    <mergeCell ref="C31:C32"/>
    <mergeCell ref="D31:D32"/>
    <mergeCell ref="C27:C28"/>
    <mergeCell ref="C29:C30"/>
    <mergeCell ref="A29:A30"/>
    <mergeCell ref="A31:A32"/>
    <mergeCell ref="A33:A34"/>
    <mergeCell ref="B27:B28"/>
    <mergeCell ref="A17:A18"/>
    <mergeCell ref="E36:E37"/>
    <mergeCell ref="A3:A4"/>
    <mergeCell ref="A7:A8"/>
    <mergeCell ref="A9:A10"/>
    <mergeCell ref="A5:A6"/>
    <mergeCell ref="C11:C12"/>
    <mergeCell ref="C3:C4"/>
    <mergeCell ref="C5:C6"/>
    <mergeCell ref="B33:B34"/>
    <mergeCell ref="T11:T12"/>
    <mergeCell ref="S19:S20"/>
    <mergeCell ref="T13:T14"/>
    <mergeCell ref="S17:S18"/>
    <mergeCell ref="S15:S16"/>
    <mergeCell ref="T15:T16"/>
    <mergeCell ref="T17:T18"/>
    <mergeCell ref="T19:T20"/>
    <mergeCell ref="S13:S14"/>
    <mergeCell ref="R15:R16"/>
    <mergeCell ref="A23:A24"/>
    <mergeCell ref="B23:B24"/>
    <mergeCell ref="B25:B26"/>
    <mergeCell ref="B31:B32"/>
    <mergeCell ref="Q23:Q24"/>
    <mergeCell ref="Q25:Q26"/>
    <mergeCell ref="T7:T8"/>
    <mergeCell ref="S7:S8"/>
    <mergeCell ref="T9:T10"/>
    <mergeCell ref="D7:D8"/>
    <mergeCell ref="S11:S12"/>
    <mergeCell ref="R11:R12"/>
    <mergeCell ref="O12:O13"/>
    <mergeCell ref="N8:N9"/>
    <mergeCell ref="T3:T4"/>
    <mergeCell ref="T5:T6"/>
    <mergeCell ref="S3:S4"/>
    <mergeCell ref="R3:R4"/>
    <mergeCell ref="D9:D10"/>
    <mergeCell ref="D5:D6"/>
    <mergeCell ref="S5:S6"/>
    <mergeCell ref="R5:R6"/>
    <mergeCell ref="S9:S10"/>
    <mergeCell ref="R7:R8"/>
    <mergeCell ref="R13:R14"/>
    <mergeCell ref="R9:R10"/>
    <mergeCell ref="P6:P7"/>
    <mergeCell ref="B17:B18"/>
    <mergeCell ref="C17:C18"/>
    <mergeCell ref="D17:D18"/>
    <mergeCell ref="C15:C16"/>
    <mergeCell ref="D19:D20"/>
    <mergeCell ref="D11:D12"/>
    <mergeCell ref="D15:D16"/>
    <mergeCell ref="Q11:Q12"/>
    <mergeCell ref="Q13:Q14"/>
    <mergeCell ref="P10:P11"/>
    <mergeCell ref="P14:P15"/>
    <mergeCell ref="P20:P21"/>
    <mergeCell ref="C19:C20"/>
    <mergeCell ref="A11:A12"/>
    <mergeCell ref="B11:B12"/>
    <mergeCell ref="A15:A16"/>
    <mergeCell ref="B15:B16"/>
    <mergeCell ref="A13:A14"/>
    <mergeCell ref="Q17:Q18"/>
    <mergeCell ref="Q19:Q20"/>
    <mergeCell ref="Q3:Q4"/>
    <mergeCell ref="Q5:Q6"/>
    <mergeCell ref="D3:D4"/>
    <mergeCell ref="B13:B14"/>
    <mergeCell ref="B7:B8"/>
    <mergeCell ref="B9:B10"/>
    <mergeCell ref="H16:H17"/>
    <mergeCell ref="M16:M17"/>
    <mergeCell ref="B3:B4"/>
    <mergeCell ref="B5:B6"/>
    <mergeCell ref="C7:C8"/>
    <mergeCell ref="C9:C10"/>
    <mergeCell ref="F4:F5"/>
    <mergeCell ref="F12:F13"/>
    <mergeCell ref="D13:D14"/>
    <mergeCell ref="C13:C14"/>
    <mergeCell ref="O4:O5"/>
    <mergeCell ref="R27:R28"/>
    <mergeCell ref="R25:R26"/>
    <mergeCell ref="R23:R24"/>
    <mergeCell ref="T27:T28"/>
    <mergeCell ref="R21:R22"/>
    <mergeCell ref="S27:S28"/>
    <mergeCell ref="T21:T22"/>
    <mergeCell ref="S25:S26"/>
    <mergeCell ref="T25:T26"/>
    <mergeCell ref="T23:T24"/>
    <mergeCell ref="S21:S22"/>
    <mergeCell ref="S23:S24"/>
    <mergeCell ref="R41:R42"/>
    <mergeCell ref="T41:T42"/>
    <mergeCell ref="S41:S42"/>
    <mergeCell ref="S35:S36"/>
    <mergeCell ref="R35:R36"/>
    <mergeCell ref="D39:D40"/>
    <mergeCell ref="C41:C42"/>
    <mergeCell ref="D41:D42"/>
    <mergeCell ref="C39:C40"/>
    <mergeCell ref="R39:R40"/>
    <mergeCell ref="S39:S40"/>
    <mergeCell ref="T37:T38"/>
    <mergeCell ref="T39:T40"/>
    <mergeCell ref="S37:S38"/>
    <mergeCell ref="F38:F39"/>
    <mergeCell ref="T31:T32"/>
    <mergeCell ref="S31:S32"/>
    <mergeCell ref="R37:R38"/>
    <mergeCell ref="S29:S30"/>
    <mergeCell ref="T29:T30"/>
    <mergeCell ref="T33:T34"/>
    <mergeCell ref="S33:S34"/>
    <mergeCell ref="R29:R30"/>
    <mergeCell ref="R31:R32"/>
    <mergeCell ref="R33:R34"/>
    <mergeCell ref="T35:T36"/>
    <mergeCell ref="A45:A46"/>
    <mergeCell ref="A47:A48"/>
    <mergeCell ref="A49:A50"/>
    <mergeCell ref="A51:A52"/>
    <mergeCell ref="C45:C46"/>
    <mergeCell ref="B45:B46"/>
    <mergeCell ref="B47:B48"/>
    <mergeCell ref="Q41:Q42"/>
    <mergeCell ref="Q39:Q40"/>
    <mergeCell ref="Q51:Q52"/>
    <mergeCell ref="B39:B40"/>
    <mergeCell ref="A39:A40"/>
    <mergeCell ref="A43:A44"/>
    <mergeCell ref="B41:B42"/>
    <mergeCell ref="B43:B44"/>
    <mergeCell ref="A41:A42"/>
    <mergeCell ref="T56:T57"/>
    <mergeCell ref="S56:S57"/>
    <mergeCell ref="R56:R57"/>
    <mergeCell ref="D49:D50"/>
    <mergeCell ref="D45:D46"/>
    <mergeCell ref="D47:D48"/>
    <mergeCell ref="C49:C50"/>
    <mergeCell ref="C51:C52"/>
    <mergeCell ref="B49:B50"/>
    <mergeCell ref="B51:B52"/>
    <mergeCell ref="D51:D52"/>
    <mergeCell ref="C47:C48"/>
    <mergeCell ref="S45:S46"/>
    <mergeCell ref="S47:S48"/>
    <mergeCell ref="S49:S50"/>
    <mergeCell ref="B56:B57"/>
    <mergeCell ref="E44:E45"/>
    <mergeCell ref="E48:E49"/>
    <mergeCell ref="F50:F51"/>
    <mergeCell ref="G46:G47"/>
    <mergeCell ref="T43:T44"/>
    <mergeCell ref="F42:F43"/>
    <mergeCell ref="T53:T54"/>
    <mergeCell ref="R45:R46"/>
    <mergeCell ref="R47:R48"/>
    <mergeCell ref="R49:R50"/>
    <mergeCell ref="R51:R52"/>
    <mergeCell ref="R53:R54"/>
    <mergeCell ref="S51:S52"/>
    <mergeCell ref="S53:S54"/>
    <mergeCell ref="T45:T46"/>
    <mergeCell ref="T47:T48"/>
    <mergeCell ref="S43:S44"/>
    <mergeCell ref="R43:R44"/>
    <mergeCell ref="T49:T50"/>
    <mergeCell ref="T51:T52"/>
    <mergeCell ref="E110:F110"/>
    <mergeCell ref="E86:F86"/>
    <mergeCell ref="E85:F85"/>
    <mergeCell ref="E89:F89"/>
    <mergeCell ref="E99:F99"/>
    <mergeCell ref="E112:F112"/>
    <mergeCell ref="E76:F76"/>
    <mergeCell ref="E80:F80"/>
    <mergeCell ref="E78:F78"/>
    <mergeCell ref="E79:F79"/>
    <mergeCell ref="E111:F111"/>
    <mergeCell ref="E105:F105"/>
    <mergeCell ref="E97:F97"/>
    <mergeCell ref="E98:F98"/>
    <mergeCell ref="E100:F100"/>
    <mergeCell ref="E109:F109"/>
    <mergeCell ref="E90:F90"/>
    <mergeCell ref="E93:F93"/>
    <mergeCell ref="E94:F94"/>
    <mergeCell ref="E87:F87"/>
    <mergeCell ref="E95:F95"/>
    <mergeCell ref="E88:F88"/>
    <mergeCell ref="G87:G88"/>
    <mergeCell ref="E107:F107"/>
    <mergeCell ref="E108:F108"/>
    <mergeCell ref="N22:N23"/>
    <mergeCell ref="N34:N35"/>
    <mergeCell ref="N48:N49"/>
    <mergeCell ref="M40:M41"/>
    <mergeCell ref="O26:O27"/>
    <mergeCell ref="E83:F83"/>
    <mergeCell ref="E84:F84"/>
    <mergeCell ref="E81:F81"/>
    <mergeCell ref="E91:F91"/>
    <mergeCell ref="E92:F92"/>
    <mergeCell ref="E106:F106"/>
    <mergeCell ref="E101:F101"/>
    <mergeCell ref="E102:F102"/>
    <mergeCell ref="E104:F104"/>
    <mergeCell ref="J62:K63"/>
    <mergeCell ref="E68:F68"/>
    <mergeCell ref="J56:M57"/>
    <mergeCell ref="F26:F27"/>
    <mergeCell ref="F30:F31"/>
  </mergeCells>
  <phoneticPr fontId="3"/>
  <conditionalFormatting sqref="E5 E8 F7">
    <cfRule type="expression" dxfId="140" priority="147">
      <formula>COUNTBLANK(E5)=1</formula>
    </cfRule>
  </conditionalFormatting>
  <conditionalFormatting sqref="E6">
    <cfRule type="expression" dxfId="139" priority="145">
      <formula>E5&lt;E8</formula>
    </cfRule>
    <cfRule type="expression" dxfId="138" priority="146">
      <formula>COUNTBLANK(E5)=1</formula>
    </cfRule>
  </conditionalFormatting>
  <conditionalFormatting sqref="F6">
    <cfRule type="expression" dxfId="137" priority="140">
      <formula>F7&lt;F3</formula>
    </cfRule>
    <cfRule type="expression" dxfId="136" priority="144">
      <formula>COUNTBLANK(F7)=1</formula>
    </cfRule>
  </conditionalFormatting>
  <conditionalFormatting sqref="F3">
    <cfRule type="expression" dxfId="135" priority="143">
      <formula>COUNTBLANK(F3)=1</formula>
    </cfRule>
  </conditionalFormatting>
  <conditionalFormatting sqref="F4">
    <cfRule type="expression" dxfId="134" priority="139">
      <formula>F3&lt;F7</formula>
    </cfRule>
    <cfRule type="expression" dxfId="133" priority="142">
      <formula>COUNTBLANK(F3)=1</formula>
    </cfRule>
  </conditionalFormatting>
  <conditionalFormatting sqref="E4">
    <cfRule type="expression" dxfId="132" priority="138">
      <formula>F3&lt;F7</formula>
    </cfRule>
    <cfRule type="expression" dxfId="131" priority="141">
      <formula>COUNTBLANK(F3)=1</formula>
    </cfRule>
  </conditionalFormatting>
  <conditionalFormatting sqref="E19 E22 F21">
    <cfRule type="expression" dxfId="130" priority="137">
      <formula>COUNTBLANK(E19)=1</formula>
    </cfRule>
  </conditionalFormatting>
  <conditionalFormatting sqref="E20">
    <cfRule type="expression" dxfId="129" priority="135">
      <formula>E19&lt;E22</formula>
    </cfRule>
    <cfRule type="expression" dxfId="128" priority="136">
      <formula>COUNTBLANK(E19)=1</formula>
    </cfRule>
  </conditionalFormatting>
  <conditionalFormatting sqref="F20">
    <cfRule type="expression" dxfId="127" priority="130">
      <formula>F21&lt;F17</formula>
    </cfRule>
    <cfRule type="expression" dxfId="126" priority="134">
      <formula>COUNTBLANK(F21)=1</formula>
    </cfRule>
  </conditionalFormatting>
  <conditionalFormatting sqref="F17">
    <cfRule type="expression" dxfId="125" priority="133">
      <formula>COUNTBLANK(F17)=1</formula>
    </cfRule>
  </conditionalFormatting>
  <conditionalFormatting sqref="F18">
    <cfRule type="expression" dxfId="124" priority="129">
      <formula>F17&lt;F21</formula>
    </cfRule>
    <cfRule type="expression" dxfId="123" priority="132">
      <formula>COUNTBLANK(F17)=1</formula>
    </cfRule>
  </conditionalFormatting>
  <conditionalFormatting sqref="E18">
    <cfRule type="expression" dxfId="122" priority="128">
      <formula>F17&lt;F21</formula>
    </cfRule>
    <cfRule type="expression" dxfId="121" priority="131">
      <formula>COUNTBLANK(F17)=1</formula>
    </cfRule>
  </conditionalFormatting>
  <conditionalFormatting sqref="E31 E34 F33">
    <cfRule type="expression" dxfId="120" priority="127">
      <formula>COUNTBLANK(E31)=1</formula>
    </cfRule>
  </conditionalFormatting>
  <conditionalFormatting sqref="E32">
    <cfRule type="expression" dxfId="119" priority="125">
      <formula>E31&lt;E34</formula>
    </cfRule>
    <cfRule type="expression" dxfId="118" priority="126">
      <formula>COUNTBLANK(E31)=1</formula>
    </cfRule>
  </conditionalFormatting>
  <conditionalFormatting sqref="F32">
    <cfRule type="expression" dxfId="117" priority="120">
      <formula>F33&lt;F29</formula>
    </cfRule>
    <cfRule type="expression" dxfId="116" priority="124">
      <formula>COUNTBLANK(F33)=1</formula>
    </cfRule>
  </conditionalFormatting>
  <conditionalFormatting sqref="F29">
    <cfRule type="expression" dxfId="115" priority="123">
      <formula>COUNTBLANK(F29)=1</formula>
    </cfRule>
  </conditionalFormatting>
  <conditionalFormatting sqref="F30">
    <cfRule type="expression" dxfId="114" priority="119">
      <formula>F29&lt;F33</formula>
    </cfRule>
    <cfRule type="expression" dxfId="113" priority="122">
      <formula>COUNTBLANK(F29)=1</formula>
    </cfRule>
  </conditionalFormatting>
  <conditionalFormatting sqref="E30">
    <cfRule type="expression" dxfId="112" priority="118">
      <formula>F29&lt;F33</formula>
    </cfRule>
    <cfRule type="expression" dxfId="111" priority="121">
      <formula>COUNTBLANK(F29)=1</formula>
    </cfRule>
  </conditionalFormatting>
  <conditionalFormatting sqref="E43 E46 F45">
    <cfRule type="expression" dxfId="110" priority="117">
      <formula>COUNTBLANK(E43)=1</formula>
    </cfRule>
  </conditionalFormatting>
  <conditionalFormatting sqref="E44">
    <cfRule type="expression" dxfId="109" priority="115">
      <formula>E43&lt;E46</formula>
    </cfRule>
    <cfRule type="expression" dxfId="108" priority="116">
      <formula>COUNTBLANK(E43)=1</formula>
    </cfRule>
  </conditionalFormatting>
  <conditionalFormatting sqref="F44">
    <cfRule type="expression" dxfId="107" priority="110">
      <formula>F45&lt;F41</formula>
    </cfRule>
    <cfRule type="expression" dxfId="106" priority="114">
      <formula>COUNTBLANK(F45)=1</formula>
    </cfRule>
  </conditionalFormatting>
  <conditionalFormatting sqref="F41">
    <cfRule type="expression" dxfId="105" priority="113">
      <formula>COUNTBLANK(F41)=1</formula>
    </cfRule>
  </conditionalFormatting>
  <conditionalFormatting sqref="F42">
    <cfRule type="expression" dxfId="104" priority="109">
      <formula>F41&lt;F45</formula>
    </cfRule>
    <cfRule type="expression" dxfId="103" priority="112">
      <formula>COUNTBLANK(F41)=1</formula>
    </cfRule>
  </conditionalFormatting>
  <conditionalFormatting sqref="E42">
    <cfRule type="expression" dxfId="102" priority="108">
      <formula>F41&lt;F45</formula>
    </cfRule>
    <cfRule type="expression" dxfId="101" priority="111">
      <formula>COUNTBLANK(F41)=1</formula>
    </cfRule>
  </conditionalFormatting>
  <conditionalFormatting sqref="F28 F24">
    <cfRule type="expression" dxfId="100" priority="107">
      <formula>COUNTBLANK(F24)=1</formula>
    </cfRule>
  </conditionalFormatting>
  <conditionalFormatting sqref="E23 E26">
    <cfRule type="expression" dxfId="99" priority="106">
      <formula>COUNTBLANK(E23)=1</formula>
    </cfRule>
  </conditionalFormatting>
  <conditionalFormatting sqref="E24">
    <cfRule type="expression" dxfId="98" priority="104">
      <formula>E23&lt;E26</formula>
    </cfRule>
    <cfRule type="expression" dxfId="97" priority="105">
      <formula>COUNTBLANK(E23)=1</formula>
    </cfRule>
  </conditionalFormatting>
  <conditionalFormatting sqref="E27">
    <cfRule type="expression" dxfId="96" priority="102">
      <formula>F28&lt;F24</formula>
    </cfRule>
    <cfRule type="expression" dxfId="95" priority="103">
      <formula>COUNTBLANK(F28)=1</formula>
    </cfRule>
  </conditionalFormatting>
  <conditionalFormatting sqref="F24">
    <cfRule type="expression" dxfId="94" priority="101">
      <formula>COUNTBLANK(F24)=1</formula>
    </cfRule>
  </conditionalFormatting>
  <conditionalFormatting sqref="F25">
    <cfRule type="expression" dxfId="93" priority="99">
      <formula>F24&lt;F28</formula>
    </cfRule>
    <cfRule type="expression" dxfId="92" priority="100">
      <formula>COUNTBLANK(F24)=1</formula>
    </cfRule>
  </conditionalFormatting>
  <conditionalFormatting sqref="F26">
    <cfRule type="expression" dxfId="91" priority="97">
      <formula>COUNTBLANK(F24)=1</formula>
    </cfRule>
    <cfRule type="expression" dxfId="90" priority="98">
      <formula>F24&lt;F28</formula>
    </cfRule>
  </conditionalFormatting>
  <conditionalFormatting sqref="F40 F36">
    <cfRule type="expression" dxfId="89" priority="96">
      <formula>COUNTBLANK(F36)=1</formula>
    </cfRule>
  </conditionalFormatting>
  <conditionalFormatting sqref="E35 E38">
    <cfRule type="expression" dxfId="88" priority="95">
      <formula>COUNTBLANK(E35)=1</formula>
    </cfRule>
  </conditionalFormatting>
  <conditionalFormatting sqref="E36">
    <cfRule type="expression" dxfId="87" priority="93">
      <formula>E35&lt;E38</formula>
    </cfRule>
    <cfRule type="expression" dxfId="86" priority="94">
      <formula>COUNTBLANK(E35)=1</formula>
    </cfRule>
  </conditionalFormatting>
  <conditionalFormatting sqref="E39">
    <cfRule type="expression" dxfId="85" priority="91">
      <formula>F40&lt;F36</formula>
    </cfRule>
    <cfRule type="expression" dxfId="84" priority="92">
      <formula>COUNTBLANK(F40)=1</formula>
    </cfRule>
  </conditionalFormatting>
  <conditionalFormatting sqref="F36">
    <cfRule type="expression" dxfId="83" priority="90">
      <formula>COUNTBLANK(F36)=1</formula>
    </cfRule>
  </conditionalFormatting>
  <conditionalFormatting sqref="F37">
    <cfRule type="expression" dxfId="82" priority="88">
      <formula>F36&lt;F40</formula>
    </cfRule>
    <cfRule type="expression" dxfId="81" priority="89">
      <formula>COUNTBLANK(F36)=1</formula>
    </cfRule>
  </conditionalFormatting>
  <conditionalFormatting sqref="F38">
    <cfRule type="expression" dxfId="80" priority="86">
      <formula>COUNTBLANK(F36)=1</formula>
    </cfRule>
    <cfRule type="expression" dxfId="79" priority="87">
      <formula>F36&lt;F40</formula>
    </cfRule>
  </conditionalFormatting>
  <conditionalFormatting sqref="F52 F48">
    <cfRule type="expression" dxfId="78" priority="85">
      <formula>COUNTBLANK(F48)=1</formula>
    </cfRule>
  </conditionalFormatting>
  <conditionalFormatting sqref="E47 E50">
    <cfRule type="expression" dxfId="77" priority="84">
      <formula>COUNTBLANK(E47)=1</formula>
    </cfRule>
  </conditionalFormatting>
  <conditionalFormatting sqref="E48">
    <cfRule type="expression" dxfId="76" priority="82">
      <formula>E47&lt;E50</formula>
    </cfRule>
    <cfRule type="expression" dxfId="75" priority="83">
      <formula>COUNTBLANK(E47)=1</formula>
    </cfRule>
  </conditionalFormatting>
  <conditionalFormatting sqref="E51">
    <cfRule type="expression" dxfId="74" priority="80">
      <formula>F52&lt;F48</formula>
    </cfRule>
    <cfRule type="expression" dxfId="73" priority="81">
      <formula>COUNTBLANK(F52)=1</formula>
    </cfRule>
  </conditionalFormatting>
  <conditionalFormatting sqref="F48">
    <cfRule type="expression" dxfId="72" priority="79">
      <formula>COUNTBLANK(F48)=1</formula>
    </cfRule>
  </conditionalFormatting>
  <conditionalFormatting sqref="F49">
    <cfRule type="expression" dxfId="71" priority="77">
      <formula>F48&lt;F52</formula>
    </cfRule>
    <cfRule type="expression" dxfId="70" priority="78">
      <formula>COUNTBLANK(F48)=1</formula>
    </cfRule>
  </conditionalFormatting>
  <conditionalFormatting sqref="F50">
    <cfRule type="expression" dxfId="69" priority="75">
      <formula>COUNTBLANK(F48)=1</formula>
    </cfRule>
    <cfRule type="expression" dxfId="68" priority="76">
      <formula>F48&lt;F52</formula>
    </cfRule>
  </conditionalFormatting>
  <conditionalFormatting sqref="G12">
    <cfRule type="expression" dxfId="67" priority="60">
      <formula>G4&gt;G13</formula>
    </cfRule>
    <cfRule type="expression" dxfId="66" priority="73">
      <formula>COUNTBLANK(G13)=1</formula>
    </cfRule>
  </conditionalFormatting>
  <conditionalFormatting sqref="G10:G12">
    <cfRule type="expression" dxfId="65" priority="71">
      <formula>COUNTBLANK($G$14)=1</formula>
    </cfRule>
  </conditionalFormatting>
  <conditionalFormatting sqref="G5">
    <cfRule type="expression" dxfId="64" priority="66">
      <formula>G4&lt;G13</formula>
    </cfRule>
    <cfRule type="expression" dxfId="63" priority="70">
      <formula>COUNTBLANK(G4)=1</formula>
    </cfRule>
  </conditionalFormatting>
  <conditionalFormatting sqref="G6">
    <cfRule type="expression" dxfId="62" priority="65">
      <formula>G4&lt;G13</formula>
    </cfRule>
    <cfRule type="expression" dxfId="61" priority="69">
      <formula>COUNTBLANK(G4)=1</formula>
    </cfRule>
  </conditionalFormatting>
  <conditionalFormatting sqref="G7">
    <cfRule type="expression" dxfId="60" priority="64">
      <formula>G4&lt;G13</formula>
    </cfRule>
    <cfRule type="expression" dxfId="59" priority="68">
      <formula>COUNTBLANK(G4)=1</formula>
    </cfRule>
  </conditionalFormatting>
  <conditionalFormatting sqref="G8">
    <cfRule type="expression" dxfId="58" priority="63">
      <formula>G4&lt;G13</formula>
    </cfRule>
    <cfRule type="expression" dxfId="57" priority="67">
      <formula>COUNTBLANK(G4)=1</formula>
    </cfRule>
  </conditionalFormatting>
  <conditionalFormatting sqref="G10">
    <cfRule type="expression" dxfId="56" priority="62">
      <formula>G4&gt;G13</formula>
    </cfRule>
  </conditionalFormatting>
  <conditionalFormatting sqref="G11">
    <cfRule type="expression" dxfId="55" priority="61">
      <formula>G4&gt;G13</formula>
    </cfRule>
  </conditionalFormatting>
  <conditionalFormatting sqref="G26">
    <cfRule type="expression" dxfId="54" priority="45">
      <formula>G18&gt;G27</formula>
    </cfRule>
    <cfRule type="expression" dxfId="53" priority="58">
      <formula>COUNTBLANK(G27)=1</formula>
    </cfRule>
  </conditionalFormatting>
  <conditionalFormatting sqref="G24:G26">
    <cfRule type="expression" dxfId="52" priority="56">
      <formula>COUNTBLANK($G$14)=1</formula>
    </cfRule>
  </conditionalFormatting>
  <conditionalFormatting sqref="G19">
    <cfRule type="expression" dxfId="51" priority="51">
      <formula>G18&lt;G27</formula>
    </cfRule>
    <cfRule type="expression" dxfId="50" priority="55">
      <formula>COUNTBLANK(G18)=1</formula>
    </cfRule>
  </conditionalFormatting>
  <conditionalFormatting sqref="G20">
    <cfRule type="expression" dxfId="49" priority="50">
      <formula>G18&lt;G27</formula>
    </cfRule>
    <cfRule type="expression" dxfId="48" priority="54">
      <formula>COUNTBLANK(G18)=1</formula>
    </cfRule>
  </conditionalFormatting>
  <conditionalFormatting sqref="G21">
    <cfRule type="expression" dxfId="47" priority="49">
      <formula>G18&lt;G27</formula>
    </cfRule>
    <cfRule type="expression" dxfId="46" priority="53">
      <formula>COUNTBLANK(G18)=1</formula>
    </cfRule>
  </conditionalFormatting>
  <conditionalFormatting sqref="G22">
    <cfRule type="expression" dxfId="45" priority="48">
      <formula>G18&lt;G27</formula>
    </cfRule>
    <cfRule type="expression" dxfId="44" priority="52">
      <formula>COUNTBLANK(G18)=1</formula>
    </cfRule>
  </conditionalFormatting>
  <conditionalFormatting sqref="G24">
    <cfRule type="expression" dxfId="43" priority="47">
      <formula>G18&gt;G27</formula>
    </cfRule>
  </conditionalFormatting>
  <conditionalFormatting sqref="G25">
    <cfRule type="expression" dxfId="42" priority="46">
      <formula>G18&gt;G27</formula>
    </cfRule>
  </conditionalFormatting>
  <conditionalFormatting sqref="G38">
    <cfRule type="expression" dxfId="41" priority="30">
      <formula>G30&gt;G39</formula>
    </cfRule>
    <cfRule type="expression" dxfId="40" priority="43">
      <formula>COUNTBLANK(G39)=1</formula>
    </cfRule>
  </conditionalFormatting>
  <conditionalFormatting sqref="G36:G38">
    <cfRule type="expression" dxfId="39" priority="41">
      <formula>COUNTBLANK($G$14)=1</formula>
    </cfRule>
  </conditionalFormatting>
  <conditionalFormatting sqref="G31">
    <cfRule type="expression" dxfId="38" priority="36">
      <formula>G30&lt;G39</formula>
    </cfRule>
    <cfRule type="expression" dxfId="37" priority="40">
      <formula>COUNTBLANK(G30)=1</formula>
    </cfRule>
  </conditionalFormatting>
  <conditionalFormatting sqref="G32">
    <cfRule type="expression" dxfId="36" priority="35">
      <formula>G30&lt;G39</formula>
    </cfRule>
    <cfRule type="expression" dxfId="35" priority="39">
      <formula>COUNTBLANK(G30)=1</formula>
    </cfRule>
  </conditionalFormatting>
  <conditionalFormatting sqref="G33">
    <cfRule type="expression" dxfId="34" priority="34">
      <formula>G30&lt;G39</formula>
    </cfRule>
    <cfRule type="expression" dxfId="33" priority="38">
      <formula>COUNTBLANK(G30)=1</formula>
    </cfRule>
  </conditionalFormatting>
  <conditionalFormatting sqref="G34">
    <cfRule type="expression" dxfId="32" priority="33">
      <formula>G30&lt;G39</formula>
    </cfRule>
    <cfRule type="expression" dxfId="31" priority="37">
      <formula>COUNTBLANK(G30)=1</formula>
    </cfRule>
  </conditionalFormatting>
  <conditionalFormatting sqref="G36">
    <cfRule type="expression" dxfId="30" priority="32">
      <formula>G30&gt;G39</formula>
    </cfRule>
  </conditionalFormatting>
  <conditionalFormatting sqref="G37:G38">
    <cfRule type="expression" dxfId="29" priority="31">
      <formula>G30&gt;G39</formula>
    </cfRule>
  </conditionalFormatting>
  <conditionalFormatting sqref="G51 G42">
    <cfRule type="expression" dxfId="28" priority="29">
      <formula>COUNTBLANK(G42)=1</formula>
    </cfRule>
  </conditionalFormatting>
  <conditionalFormatting sqref="G50">
    <cfRule type="expression" dxfId="27" priority="15">
      <formula>G42&gt;G51</formula>
    </cfRule>
    <cfRule type="expression" dxfId="26" priority="28">
      <formula>COUNTBLANK(G51)=1</formula>
    </cfRule>
  </conditionalFormatting>
  <conditionalFormatting sqref="G42">
    <cfRule type="expression" dxfId="25" priority="27">
      <formula>COUNTBLANK(G42)=1</formula>
    </cfRule>
  </conditionalFormatting>
  <conditionalFormatting sqref="G48:G50">
    <cfRule type="expression" dxfId="24" priority="26">
      <formula>COUNTBLANK($G$14)=1</formula>
    </cfRule>
  </conditionalFormatting>
  <conditionalFormatting sqref="G43">
    <cfRule type="expression" dxfId="23" priority="21">
      <formula>G42&lt;G51</formula>
    </cfRule>
    <cfRule type="expression" dxfId="22" priority="25">
      <formula>COUNTBLANK(G42)=1</formula>
    </cfRule>
  </conditionalFormatting>
  <conditionalFormatting sqref="G44">
    <cfRule type="expression" dxfId="21" priority="20">
      <formula>G42&lt;G51</formula>
    </cfRule>
    <cfRule type="expression" dxfId="20" priority="24">
      <formula>COUNTBLANK(G42)=1</formula>
    </cfRule>
  </conditionalFormatting>
  <conditionalFormatting sqref="G45">
    <cfRule type="expression" dxfId="19" priority="19">
      <formula>G42&lt;G51</formula>
    </cfRule>
    <cfRule type="expression" dxfId="18" priority="23">
      <formula>COUNTBLANK(G42)=1</formula>
    </cfRule>
  </conditionalFormatting>
  <conditionalFormatting sqref="G46">
    <cfRule type="expression" dxfId="17" priority="18">
      <formula>G42&lt;G51</formula>
    </cfRule>
    <cfRule type="expression" dxfId="16" priority="22">
      <formula>COUNTBLANK(G42)=1</formula>
    </cfRule>
  </conditionalFormatting>
  <conditionalFormatting sqref="G48">
    <cfRule type="expression" dxfId="15" priority="17">
      <formula>G42&gt;G51</formula>
    </cfRule>
  </conditionalFormatting>
  <conditionalFormatting sqref="G49">
    <cfRule type="expression" dxfId="14" priority="16">
      <formula>G42&gt;G51</formula>
    </cfRule>
  </conditionalFormatting>
  <conditionalFormatting sqref="E13 E16 F15">
    <cfRule type="expression" dxfId="13" priority="14">
      <formula>COUNTBLANK(E13)=1</formula>
    </cfRule>
  </conditionalFormatting>
  <conditionalFormatting sqref="E14">
    <cfRule type="expression" dxfId="12" priority="12">
      <formula>E13&lt;E16</formula>
    </cfRule>
    <cfRule type="expression" dxfId="11" priority="13">
      <formula>COUNTBLANK(E13)=1</formula>
    </cfRule>
  </conditionalFormatting>
  <conditionalFormatting sqref="F14">
    <cfRule type="expression" dxfId="10" priority="10">
      <formula>F15&lt;F10</formula>
    </cfRule>
    <cfRule type="expression" dxfId="9" priority="11">
      <formula>COUNTBLANK(F15)=1</formula>
    </cfRule>
  </conditionalFormatting>
  <conditionalFormatting sqref="F10">
    <cfRule type="expression" dxfId="8" priority="9">
      <formula>COUNTBLANK(F10)=1</formula>
    </cfRule>
  </conditionalFormatting>
  <conditionalFormatting sqref="E9 E12">
    <cfRule type="expression" dxfId="7" priority="8">
      <formula>COUNTBLANK(E9)=1</formula>
    </cfRule>
  </conditionalFormatting>
  <conditionalFormatting sqref="E10">
    <cfRule type="expression" dxfId="6" priority="6">
      <formula>E9&lt;E12</formula>
    </cfRule>
    <cfRule type="expression" dxfId="5" priority="7">
      <formula>COUNTBLANK(E9)=1</formula>
    </cfRule>
  </conditionalFormatting>
  <conditionalFormatting sqref="F10">
    <cfRule type="expression" dxfId="4" priority="5">
      <formula>COUNTBLANK(F10)=1</formula>
    </cfRule>
  </conditionalFormatting>
  <conditionalFormatting sqref="F11">
    <cfRule type="expression" dxfId="3" priority="3">
      <formula>F10&lt;F15</formula>
    </cfRule>
    <cfRule type="expression" dxfId="2" priority="4">
      <formula>COUNTBLANK(F10)=1</formula>
    </cfRule>
  </conditionalFormatting>
  <conditionalFormatting sqref="F12">
    <cfRule type="expression" dxfId="1" priority="1">
      <formula>COUNTBLANK(F10)=1</formula>
    </cfRule>
    <cfRule type="expression" dxfId="0" priority="2">
      <formula>F10&lt;F15</formula>
    </cfRule>
  </conditionalFormatting>
  <printOptions horizontalCentered="1" verticalCentered="1"/>
  <pageMargins left="0.59055118110236227" right="0.59055118110236227" top="0.59055118110236227" bottom="0.59055118110236227" header="0.51181102362204722" footer="0.51181102362204722"/>
  <pageSetup paperSize="9" scale="96" orientation="portrait" horizontalDpi="4294967293"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election activeCell="H97" sqref="H97"/>
    </sheetView>
  </sheetViews>
  <sheetFormatPr defaultColWidth="9" defaultRowHeight="20.100000000000001" customHeight="1"/>
  <cols>
    <col min="1" max="1" width="3.625" style="420" customWidth="1"/>
    <col min="2" max="2" width="4.125" style="420" hidden="1" customWidth="1"/>
    <col min="3" max="3" width="14.5" style="414" bestFit="1" customWidth="1"/>
    <col min="4" max="4" width="4.375" style="307" customWidth="1"/>
    <col min="5" max="8" width="4.375" style="419" customWidth="1"/>
    <col min="9" max="10" width="4.375" style="307" customWidth="1"/>
    <col min="11" max="11" width="4.375" style="418" customWidth="1"/>
    <col min="12" max="13" width="4.375" style="417" customWidth="1"/>
    <col min="14" max="14" width="5.375" style="414" hidden="1" customWidth="1"/>
    <col min="15" max="15" width="14.5" style="414" bestFit="1" customWidth="1"/>
    <col min="16" max="16" width="3.75" style="414" customWidth="1"/>
    <col min="17" max="18" width="3.5" style="414" customWidth="1"/>
    <col min="19" max="19" width="3.25" style="416" customWidth="1"/>
    <col min="20" max="21" width="2.875" style="416" customWidth="1"/>
    <col min="22" max="22" width="9.5" style="415" bestFit="1" customWidth="1"/>
    <col min="23" max="16384" width="9" style="414"/>
  </cols>
  <sheetData>
    <row r="1" spans="1:23" ht="21" customHeight="1">
      <c r="A1" s="701" t="s">
        <v>494</v>
      </c>
      <c r="B1" s="701"/>
      <c r="C1" s="701"/>
      <c r="D1" s="701"/>
      <c r="E1" s="701"/>
      <c r="F1" s="701"/>
      <c r="G1" s="701"/>
      <c r="H1" s="701"/>
      <c r="I1" s="701"/>
      <c r="J1" s="701"/>
      <c r="K1" s="701"/>
      <c r="L1" s="701"/>
      <c r="M1" s="701"/>
      <c r="N1" s="701"/>
      <c r="O1" s="701"/>
      <c r="P1" s="701"/>
    </row>
    <row r="2" spans="1:23" ht="15.75" customHeight="1">
      <c r="A2" s="316"/>
      <c r="B2" s="316" t="s">
        <v>509</v>
      </c>
      <c r="C2" s="308" t="s">
        <v>1</v>
      </c>
      <c r="D2" s="316"/>
      <c r="E2" s="341"/>
      <c r="I2" s="316"/>
      <c r="J2" s="316"/>
      <c r="K2" s="417"/>
      <c r="N2" s="307" t="s">
        <v>346</v>
      </c>
      <c r="O2" s="308" t="s">
        <v>1</v>
      </c>
      <c r="P2" s="307"/>
      <c r="Q2" s="307"/>
      <c r="V2" s="426"/>
    </row>
    <row r="3" spans="1:23" ht="13.5" customHeight="1" thickBot="1">
      <c r="A3" s="758">
        <v>1</v>
      </c>
      <c r="B3" s="702">
        <v>1</v>
      </c>
      <c r="C3" s="757" t="s">
        <v>245</v>
      </c>
      <c r="D3" s="634"/>
      <c r="E3" s="635">
        <v>5</v>
      </c>
      <c r="F3" s="433"/>
      <c r="G3" s="433"/>
      <c r="H3" s="50"/>
      <c r="I3" s="50"/>
      <c r="J3" s="50"/>
      <c r="K3" s="50"/>
      <c r="L3" s="362">
        <v>5</v>
      </c>
      <c r="M3" s="329"/>
      <c r="N3" s="702">
        <v>16</v>
      </c>
      <c r="O3" s="757" t="s">
        <v>265</v>
      </c>
      <c r="P3" s="764">
        <v>12</v>
      </c>
      <c r="Q3" s="307"/>
      <c r="V3" s="427"/>
    </row>
    <row r="4" spans="1:23" ht="13.5" customHeight="1" thickBot="1">
      <c r="A4" s="758"/>
      <c r="B4" s="702"/>
      <c r="C4" s="757"/>
      <c r="D4" s="630"/>
      <c r="E4" s="760" t="s">
        <v>528</v>
      </c>
      <c r="F4" s="622">
        <v>3</v>
      </c>
      <c r="G4" s="433"/>
      <c r="H4" s="50"/>
      <c r="I4" s="50"/>
      <c r="J4" s="401"/>
      <c r="K4" s="546">
        <v>3</v>
      </c>
      <c r="L4" s="767" t="s">
        <v>527</v>
      </c>
      <c r="M4" s="529"/>
      <c r="N4" s="702"/>
      <c r="O4" s="757"/>
      <c r="P4" s="764"/>
      <c r="Q4" s="307"/>
      <c r="V4" s="427"/>
    </row>
    <row r="5" spans="1:23" ht="13.5" customHeight="1" thickBot="1">
      <c r="A5" s="758">
        <v>2</v>
      </c>
      <c r="B5" s="702">
        <v>17</v>
      </c>
      <c r="C5" s="757" t="s">
        <v>249</v>
      </c>
      <c r="D5" s="387">
        <v>2</v>
      </c>
      <c r="E5" s="761"/>
      <c r="F5" s="616"/>
      <c r="G5" s="622"/>
      <c r="H5" s="50"/>
      <c r="I5" s="50"/>
      <c r="J5" s="549"/>
      <c r="K5" s="531"/>
      <c r="L5" s="732"/>
      <c r="M5" s="544">
        <v>4</v>
      </c>
      <c r="N5" s="702">
        <v>5</v>
      </c>
      <c r="O5" s="757" t="s">
        <v>255</v>
      </c>
      <c r="P5" s="764">
        <v>13</v>
      </c>
      <c r="Q5" s="307"/>
      <c r="V5" s="430"/>
    </row>
    <row r="6" spans="1:23" ht="13.5" customHeight="1" thickBot="1">
      <c r="A6" s="758"/>
      <c r="B6" s="702"/>
      <c r="C6" s="757"/>
      <c r="D6" s="768" t="s">
        <v>526</v>
      </c>
      <c r="E6" s="443"/>
      <c r="F6" s="390"/>
      <c r="G6" s="622"/>
      <c r="H6" s="50"/>
      <c r="I6" s="50"/>
      <c r="J6" s="401"/>
      <c r="K6" s="636"/>
      <c r="L6" s="545"/>
      <c r="M6" s="750" t="s">
        <v>264</v>
      </c>
      <c r="N6" s="702"/>
      <c r="O6" s="757"/>
      <c r="P6" s="764"/>
      <c r="Q6" s="307"/>
      <c r="V6" s="427"/>
    </row>
    <row r="7" spans="1:23" ht="13.5" customHeight="1" thickBot="1">
      <c r="A7" s="758">
        <v>3</v>
      </c>
      <c r="B7" s="702">
        <v>7</v>
      </c>
      <c r="C7" s="757" t="s">
        <v>261</v>
      </c>
      <c r="D7" s="769"/>
      <c r="E7" s="629">
        <v>0</v>
      </c>
      <c r="F7" s="390"/>
      <c r="G7" s="622"/>
      <c r="H7" s="50"/>
      <c r="I7" s="50"/>
      <c r="J7" s="401"/>
      <c r="K7" s="550"/>
      <c r="L7" s="531">
        <v>0</v>
      </c>
      <c r="M7" s="747"/>
      <c r="N7" s="702">
        <v>20</v>
      </c>
      <c r="O7" s="757" t="s">
        <v>411</v>
      </c>
      <c r="P7" s="764">
        <v>14</v>
      </c>
      <c r="Q7" s="307"/>
      <c r="V7" s="427"/>
    </row>
    <row r="8" spans="1:23" ht="13.5" customHeight="1" thickBot="1">
      <c r="A8" s="758"/>
      <c r="B8" s="702"/>
      <c r="C8" s="757"/>
      <c r="D8" s="433">
        <v>3</v>
      </c>
      <c r="E8" s="433"/>
      <c r="F8" s="760" t="s">
        <v>525</v>
      </c>
      <c r="G8" s="622">
        <v>3</v>
      </c>
      <c r="H8" s="50"/>
      <c r="I8" s="50"/>
      <c r="J8" s="569">
        <v>3</v>
      </c>
      <c r="K8" s="733" t="s">
        <v>524</v>
      </c>
      <c r="L8" s="401"/>
      <c r="M8" s="401">
        <v>1</v>
      </c>
      <c r="N8" s="702"/>
      <c r="O8" s="757"/>
      <c r="P8" s="764"/>
      <c r="Q8" s="307"/>
      <c r="V8" s="427"/>
    </row>
    <row r="9" spans="1:23" ht="13.5" customHeight="1" thickBot="1">
      <c r="A9" s="758">
        <v>4</v>
      </c>
      <c r="B9" s="702">
        <v>8</v>
      </c>
      <c r="C9" s="757" t="s">
        <v>449</v>
      </c>
      <c r="D9" s="390"/>
      <c r="E9" s="635">
        <v>4</v>
      </c>
      <c r="F9" s="761"/>
      <c r="G9" s="616"/>
      <c r="H9" s="594"/>
      <c r="I9" s="596"/>
      <c r="J9" s="564"/>
      <c r="K9" s="732"/>
      <c r="L9" s="400">
        <v>2</v>
      </c>
      <c r="M9" s="400"/>
      <c r="N9" s="702">
        <v>6</v>
      </c>
      <c r="O9" s="757" t="s">
        <v>214</v>
      </c>
      <c r="P9" s="764">
        <v>15</v>
      </c>
      <c r="Q9" s="307"/>
    </row>
    <row r="10" spans="1:23" ht="13.5" customHeight="1" thickBot="1">
      <c r="A10" s="758"/>
      <c r="B10" s="702"/>
      <c r="C10" s="757"/>
      <c r="D10" s="630"/>
      <c r="E10" s="760" t="s">
        <v>523</v>
      </c>
      <c r="F10" s="615"/>
      <c r="G10" s="390"/>
      <c r="H10" s="594"/>
      <c r="I10" s="596"/>
      <c r="J10" s="544"/>
      <c r="K10" s="551"/>
      <c r="L10" s="759" t="s">
        <v>470</v>
      </c>
      <c r="M10" s="401"/>
      <c r="N10" s="702"/>
      <c r="O10" s="757"/>
      <c r="P10" s="764"/>
      <c r="Q10" s="307"/>
    </row>
    <row r="11" spans="1:23" ht="13.5" customHeight="1" thickBot="1">
      <c r="A11" s="758">
        <v>5</v>
      </c>
      <c r="B11" s="702">
        <v>4</v>
      </c>
      <c r="C11" s="757" t="s">
        <v>285</v>
      </c>
      <c r="D11" s="387"/>
      <c r="E11" s="762"/>
      <c r="F11" s="616">
        <v>0</v>
      </c>
      <c r="G11" s="390"/>
      <c r="H11" s="594"/>
      <c r="I11" s="596"/>
      <c r="J11" s="544"/>
      <c r="K11" s="567">
        <v>0</v>
      </c>
      <c r="L11" s="733"/>
      <c r="M11" s="544"/>
      <c r="N11" s="702">
        <v>19</v>
      </c>
      <c r="O11" s="757" t="s">
        <v>267</v>
      </c>
      <c r="P11" s="764">
        <v>16</v>
      </c>
      <c r="Q11" s="307"/>
    </row>
    <row r="12" spans="1:23" ht="13.5" customHeight="1">
      <c r="A12" s="758"/>
      <c r="B12" s="702"/>
      <c r="C12" s="757"/>
      <c r="D12" s="433"/>
      <c r="E12" s="433">
        <v>1</v>
      </c>
      <c r="F12" s="433"/>
      <c r="G12" s="390"/>
      <c r="H12" s="594"/>
      <c r="I12" s="596"/>
      <c r="J12" s="544"/>
      <c r="K12" s="401"/>
      <c r="L12" s="626">
        <v>3</v>
      </c>
      <c r="M12" s="529"/>
      <c r="N12" s="702"/>
      <c r="O12" s="757"/>
      <c r="P12" s="764"/>
      <c r="Q12" s="307"/>
    </row>
    <row r="13" spans="1:23" ht="13.5" customHeight="1" thickBot="1">
      <c r="A13" s="758">
        <v>6</v>
      </c>
      <c r="B13" s="702">
        <v>15</v>
      </c>
      <c r="C13" s="757" t="s">
        <v>275</v>
      </c>
      <c r="D13" s="387"/>
      <c r="E13" s="387">
        <v>0</v>
      </c>
      <c r="F13" s="433"/>
      <c r="G13" s="760" t="s">
        <v>522</v>
      </c>
      <c r="H13" s="646"/>
      <c r="I13" s="647"/>
      <c r="J13" s="733" t="s">
        <v>521</v>
      </c>
      <c r="K13" s="401"/>
      <c r="L13" s="400">
        <v>2</v>
      </c>
      <c r="M13" s="400"/>
      <c r="N13" s="702">
        <v>21</v>
      </c>
      <c r="O13" s="757" t="s">
        <v>253</v>
      </c>
      <c r="P13" s="764">
        <v>17</v>
      </c>
      <c r="Q13" s="307"/>
    </row>
    <row r="14" spans="1:23" ht="13.5" customHeight="1" thickBot="1">
      <c r="A14" s="758"/>
      <c r="B14" s="702"/>
      <c r="C14" s="757"/>
      <c r="D14" s="433"/>
      <c r="E14" s="770" t="s">
        <v>520</v>
      </c>
      <c r="F14" s="433">
        <v>3</v>
      </c>
      <c r="G14" s="761"/>
      <c r="H14" s="645"/>
      <c r="I14" s="644"/>
      <c r="J14" s="732"/>
      <c r="K14" s="546">
        <v>0</v>
      </c>
      <c r="L14" s="759" t="s">
        <v>519</v>
      </c>
      <c r="M14" s="401"/>
      <c r="N14" s="702"/>
      <c r="O14" s="757"/>
      <c r="P14" s="764"/>
      <c r="Q14" s="307"/>
    </row>
    <row r="15" spans="1:23" ht="13.5" customHeight="1" thickBot="1">
      <c r="A15" s="758">
        <v>7</v>
      </c>
      <c r="B15" s="702">
        <v>2</v>
      </c>
      <c r="C15" s="757" t="s">
        <v>314</v>
      </c>
      <c r="D15" s="614">
        <v>5</v>
      </c>
      <c r="E15" s="760"/>
      <c r="F15" s="629"/>
      <c r="G15" s="615"/>
      <c r="H15" s="50"/>
      <c r="I15" s="50"/>
      <c r="J15" s="405"/>
      <c r="K15" s="551"/>
      <c r="L15" s="732"/>
      <c r="M15" s="528"/>
      <c r="N15" s="702">
        <v>18</v>
      </c>
      <c r="O15" s="757" t="s">
        <v>279</v>
      </c>
      <c r="P15" s="764">
        <v>18</v>
      </c>
      <c r="Q15" s="307"/>
    </row>
    <row r="16" spans="1:23" ht="13.5" customHeight="1" thickBot="1">
      <c r="A16" s="758"/>
      <c r="B16" s="702"/>
      <c r="C16" s="757"/>
      <c r="D16" s="772" t="s">
        <v>518</v>
      </c>
      <c r="E16" s="622"/>
      <c r="F16" s="622"/>
      <c r="G16" s="615"/>
      <c r="H16" s="50"/>
      <c r="I16" s="50"/>
      <c r="J16" s="551"/>
      <c r="K16" s="732" t="s">
        <v>517</v>
      </c>
      <c r="L16" s="626">
        <v>3</v>
      </c>
      <c r="M16" s="401"/>
      <c r="N16" s="702"/>
      <c r="O16" s="757"/>
      <c r="P16" s="764"/>
      <c r="Q16" s="307"/>
      <c r="W16" s="416"/>
    </row>
    <row r="17" spans="1:17" ht="13.5" customHeight="1">
      <c r="A17" s="758">
        <v>8</v>
      </c>
      <c r="B17" s="702">
        <v>9</v>
      </c>
      <c r="C17" s="757" t="s">
        <v>305</v>
      </c>
      <c r="D17" s="773"/>
      <c r="E17" s="616">
        <v>5</v>
      </c>
      <c r="F17" s="390"/>
      <c r="G17" s="615"/>
      <c r="H17" s="50"/>
      <c r="I17" s="50"/>
      <c r="J17" s="567">
        <v>1</v>
      </c>
      <c r="K17" s="733"/>
      <c r="L17" s="401"/>
      <c r="M17" s="400" t="s">
        <v>569</v>
      </c>
      <c r="N17" s="702">
        <v>3</v>
      </c>
      <c r="O17" s="757" t="s">
        <v>473</v>
      </c>
      <c r="P17" s="764">
        <v>19</v>
      </c>
      <c r="Q17" s="307"/>
    </row>
    <row r="18" spans="1:17" ht="13.5" customHeight="1" thickBot="1">
      <c r="A18" s="758"/>
      <c r="B18" s="702"/>
      <c r="C18" s="757"/>
      <c r="D18" s="433">
        <v>0</v>
      </c>
      <c r="E18" s="433"/>
      <c r="F18" s="760" t="s">
        <v>516</v>
      </c>
      <c r="G18" s="615"/>
      <c r="H18" s="50"/>
      <c r="I18" s="50"/>
      <c r="J18" s="401"/>
      <c r="K18" s="550"/>
      <c r="L18" s="401">
        <v>0</v>
      </c>
      <c r="M18" s="765" t="s">
        <v>515</v>
      </c>
      <c r="N18" s="702"/>
      <c r="O18" s="757"/>
      <c r="P18" s="764"/>
      <c r="Q18" s="307"/>
    </row>
    <row r="19" spans="1:17" ht="13.5" customHeight="1" thickBot="1">
      <c r="A19" s="758">
        <v>9</v>
      </c>
      <c r="B19" s="702">
        <v>14</v>
      </c>
      <c r="C19" s="757" t="s">
        <v>259</v>
      </c>
      <c r="D19" s="387" t="s">
        <v>614</v>
      </c>
      <c r="E19" s="433"/>
      <c r="F19" s="761"/>
      <c r="G19" s="616">
        <v>0</v>
      </c>
      <c r="H19" s="50"/>
      <c r="I19" s="50"/>
      <c r="J19" s="549"/>
      <c r="K19" s="544"/>
      <c r="L19" s="542"/>
      <c r="M19" s="766"/>
      <c r="N19" s="702">
        <v>10</v>
      </c>
      <c r="O19" s="757" t="s">
        <v>272</v>
      </c>
      <c r="P19" s="764">
        <v>20</v>
      </c>
      <c r="Q19" s="307"/>
    </row>
    <row r="20" spans="1:17" ht="13.5" customHeight="1" thickBot="1">
      <c r="A20" s="758"/>
      <c r="B20" s="702"/>
      <c r="C20" s="757"/>
      <c r="D20" s="768" t="s">
        <v>514</v>
      </c>
      <c r="E20" s="433">
        <v>0</v>
      </c>
      <c r="F20" s="443"/>
      <c r="G20" s="433"/>
      <c r="H20" s="50"/>
      <c r="I20" s="50"/>
      <c r="J20" s="401"/>
      <c r="K20" s="548"/>
      <c r="L20" s="732" t="s">
        <v>513</v>
      </c>
      <c r="M20" s="373"/>
      <c r="N20" s="702"/>
      <c r="O20" s="757"/>
      <c r="P20" s="764"/>
      <c r="Q20" s="307"/>
    </row>
    <row r="21" spans="1:17" ht="13.5" customHeight="1" thickBot="1">
      <c r="A21" s="758">
        <v>10</v>
      </c>
      <c r="B21" s="702">
        <v>12</v>
      </c>
      <c r="C21" s="757" t="s">
        <v>340</v>
      </c>
      <c r="D21" s="772"/>
      <c r="E21" s="631"/>
      <c r="F21" s="443"/>
      <c r="G21" s="433"/>
      <c r="H21" s="50"/>
      <c r="I21" s="50"/>
      <c r="J21" s="401"/>
      <c r="K21" s="401">
        <v>3</v>
      </c>
      <c r="L21" s="732"/>
      <c r="M21" s="544"/>
      <c r="N21" s="702">
        <v>11</v>
      </c>
      <c r="O21" s="757" t="s">
        <v>217</v>
      </c>
      <c r="P21" s="764">
        <v>21</v>
      </c>
      <c r="Q21" s="307"/>
    </row>
    <row r="22" spans="1:17" ht="13.5" customHeight="1" thickBot="1">
      <c r="A22" s="758"/>
      <c r="B22" s="702"/>
      <c r="C22" s="757"/>
      <c r="D22" s="630" t="s">
        <v>615</v>
      </c>
      <c r="E22" s="761" t="s">
        <v>512</v>
      </c>
      <c r="F22" s="628"/>
      <c r="G22" s="433"/>
      <c r="H22" s="50"/>
      <c r="I22" s="50"/>
      <c r="J22" s="50"/>
      <c r="K22" s="50"/>
      <c r="L22" s="633">
        <v>5</v>
      </c>
      <c r="M22" s="632"/>
      <c r="N22" s="702"/>
      <c r="O22" s="757"/>
      <c r="P22" s="764"/>
      <c r="Q22" s="307"/>
    </row>
    <row r="23" spans="1:17" ht="15.75" customHeight="1" thickBot="1">
      <c r="A23" s="771">
        <v>11</v>
      </c>
      <c r="B23" s="702">
        <v>13</v>
      </c>
      <c r="C23" s="757" t="s">
        <v>281</v>
      </c>
      <c r="D23" s="614"/>
      <c r="E23" s="760"/>
      <c r="F23" s="629">
        <v>2</v>
      </c>
      <c r="G23" s="433"/>
      <c r="H23" s="50"/>
      <c r="I23" s="50"/>
      <c r="J23" s="50"/>
      <c r="K23" s="50"/>
      <c r="L23" s="50"/>
      <c r="M23" s="50"/>
      <c r="N23" s="671"/>
      <c r="O23" s="774" t="str">
        <f>IF(N23="","",VLOOKUP(N23,$B$66:$C$89,2))</f>
        <v/>
      </c>
      <c r="P23" s="764"/>
      <c r="Q23" s="307"/>
    </row>
    <row r="24" spans="1:17" ht="15.75" customHeight="1">
      <c r="A24" s="771"/>
      <c r="B24" s="702"/>
      <c r="C24" s="757"/>
      <c r="D24" s="431"/>
      <c r="E24" s="637">
        <v>4</v>
      </c>
      <c r="F24" s="50"/>
      <c r="G24" s="662"/>
      <c r="H24" s="431"/>
      <c r="I24" s="50"/>
      <c r="J24" s="50"/>
      <c r="K24" s="50"/>
      <c r="L24" s="50"/>
      <c r="M24" s="50"/>
      <c r="N24" s="671"/>
      <c r="O24" s="774"/>
      <c r="P24" s="764"/>
      <c r="Q24" s="307"/>
    </row>
    <row r="25" spans="1:17" ht="9.6" customHeight="1">
      <c r="A25" s="424"/>
      <c r="B25" s="424"/>
      <c r="C25" s="77"/>
      <c r="D25" s="431"/>
      <c r="E25" s="431"/>
      <c r="F25" s="50"/>
      <c r="G25" s="662"/>
      <c r="H25" s="393"/>
      <c r="I25" s="50"/>
      <c r="J25" s="50"/>
      <c r="K25" s="50"/>
      <c r="L25" s="50"/>
      <c r="M25" s="50"/>
      <c r="N25" s="671"/>
      <c r="O25" s="774"/>
      <c r="P25" s="764"/>
      <c r="Q25" s="307"/>
    </row>
    <row r="26" spans="1:17" ht="15.75" customHeight="1">
      <c r="A26" s="424"/>
      <c r="B26" s="424"/>
      <c r="C26" s="460" t="s">
        <v>69</v>
      </c>
      <c r="D26" s="50"/>
      <c r="E26" s="50"/>
      <c r="F26" s="50"/>
      <c r="G26" s="662"/>
      <c r="H26" s="653"/>
      <c r="I26" s="50"/>
      <c r="J26" s="50"/>
      <c r="L26" s="459"/>
      <c r="M26" s="459"/>
      <c r="N26" s="671"/>
      <c r="O26" s="774"/>
      <c r="P26" s="764"/>
      <c r="Q26" s="307"/>
    </row>
    <row r="27" spans="1:17" ht="15.95" customHeight="1">
      <c r="A27" s="758"/>
      <c r="B27" s="758"/>
      <c r="C27" s="757" t="s">
        <v>590</v>
      </c>
      <c r="D27" s="458">
        <v>0</v>
      </c>
      <c r="E27" s="300"/>
      <c r="F27" s="300"/>
      <c r="G27" s="421"/>
      <c r="H27" s="421"/>
      <c r="I27" s="424"/>
      <c r="J27" s="421"/>
      <c r="K27" s="425"/>
      <c r="L27" s="424"/>
      <c r="M27" s="457"/>
      <c r="N27" s="758"/>
      <c r="O27" s="764" t="str">
        <f>IF(N27="","",VLOOKUP(N27,$B$66:$C$89,2))</f>
        <v/>
      </c>
      <c r="P27" s="764"/>
      <c r="Q27" s="307"/>
    </row>
    <row r="28" spans="1:17" ht="15.95" customHeight="1" thickBot="1">
      <c r="A28" s="758"/>
      <c r="B28" s="758"/>
      <c r="C28" s="757"/>
      <c r="D28" s="456"/>
      <c r="E28" s="405"/>
      <c r="F28" s="300"/>
      <c r="G28" s="421"/>
      <c r="H28" s="421"/>
      <c r="I28" s="424"/>
      <c r="J28" s="421"/>
      <c r="K28" s="425"/>
      <c r="L28" s="424"/>
      <c r="M28" s="424"/>
      <c r="N28" s="758"/>
      <c r="O28" s="764"/>
      <c r="P28" s="764"/>
      <c r="Q28" s="307"/>
    </row>
    <row r="29" spans="1:17" ht="15.95" customHeight="1" thickBot="1">
      <c r="A29" s="758"/>
      <c r="B29" s="758"/>
      <c r="C29" s="757" t="s">
        <v>574</v>
      </c>
      <c r="D29" s="455"/>
      <c r="E29" s="640"/>
      <c r="I29" s="454"/>
      <c r="J29" s="454"/>
      <c r="K29" s="454"/>
      <c r="N29" s="758"/>
      <c r="O29" s="764"/>
      <c r="P29" s="764"/>
      <c r="Q29" s="307"/>
    </row>
    <row r="30" spans="1:17" ht="15.95" customHeight="1">
      <c r="A30" s="758"/>
      <c r="B30" s="758"/>
      <c r="C30" s="757"/>
      <c r="D30" s="639">
        <v>3</v>
      </c>
      <c r="I30" s="454"/>
      <c r="J30" s="454"/>
      <c r="K30" s="454"/>
      <c r="N30" s="758"/>
      <c r="O30" s="764"/>
      <c r="P30" s="764"/>
      <c r="Q30" s="307"/>
    </row>
    <row r="31" spans="1:17" ht="9" customHeight="1">
      <c r="A31" s="424"/>
      <c r="B31" s="424"/>
      <c r="C31" s="341"/>
      <c r="D31" s="77"/>
      <c r="I31" s="454"/>
      <c r="J31" s="454"/>
      <c r="K31" s="454"/>
      <c r="N31" s="424"/>
      <c r="O31" s="341"/>
      <c r="P31" s="341"/>
      <c r="Q31" s="307"/>
    </row>
    <row r="32" spans="1:17" ht="15.95" customHeight="1">
      <c r="A32" s="424"/>
      <c r="B32" s="424"/>
      <c r="C32" s="341"/>
      <c r="I32" s="454"/>
      <c r="J32" s="454"/>
      <c r="K32" s="454"/>
      <c r="M32" s="763" t="s">
        <v>511</v>
      </c>
      <c r="N32" s="763"/>
      <c r="O32" s="763"/>
      <c r="P32" s="763"/>
      <c r="Q32" s="763"/>
    </row>
    <row r="33" spans="1:22" ht="12" customHeight="1">
      <c r="A33" s="424"/>
      <c r="B33" s="424"/>
      <c r="C33" s="341"/>
      <c r="D33" s="73"/>
      <c r="E33" s="421"/>
      <c r="F33" s="421"/>
      <c r="G33" s="421"/>
      <c r="H33" s="421"/>
      <c r="I33" s="77"/>
      <c r="J33" s="77"/>
      <c r="K33" s="425"/>
      <c r="L33" s="424"/>
      <c r="M33" s="763"/>
      <c r="N33" s="763"/>
      <c r="O33" s="763"/>
      <c r="P33" s="763"/>
      <c r="Q33" s="763"/>
    </row>
    <row r="34" spans="1:22" ht="12" customHeight="1">
      <c r="A34" s="424"/>
      <c r="B34" s="424"/>
      <c r="C34" s="341"/>
      <c r="D34" s="73"/>
      <c r="E34" s="421"/>
      <c r="F34" s="421"/>
      <c r="G34" s="421"/>
      <c r="H34" s="421"/>
      <c r="I34" s="77"/>
      <c r="J34" s="77"/>
      <c r="K34" s="425"/>
      <c r="L34" s="424"/>
      <c r="M34" s="453"/>
      <c r="N34" s="453"/>
      <c r="O34" s="453"/>
      <c r="P34" s="453"/>
      <c r="Q34" s="453"/>
    </row>
    <row r="35" spans="1:22" ht="15.95" customHeight="1">
      <c r="A35" s="701" t="s">
        <v>510</v>
      </c>
      <c r="B35" s="701"/>
      <c r="C35" s="701"/>
      <c r="D35" s="701"/>
      <c r="E35" s="701"/>
      <c r="F35" s="701"/>
      <c r="G35" s="701"/>
      <c r="H35" s="701"/>
      <c r="I35" s="701"/>
      <c r="J35" s="701"/>
      <c r="K35" s="701"/>
      <c r="L35" s="701"/>
      <c r="M35" s="701"/>
      <c r="N35" s="701"/>
      <c r="O35" s="701"/>
      <c r="P35" s="701"/>
      <c r="Q35" s="308"/>
      <c r="R35" s="308"/>
      <c r="S35" s="308"/>
      <c r="T35" s="308"/>
      <c r="U35" s="450"/>
    </row>
    <row r="36" spans="1:22" ht="9.75" customHeight="1">
      <c r="A36" s="308"/>
      <c r="B36" s="308"/>
      <c r="C36" s="308"/>
      <c r="D36" s="308"/>
      <c r="E36" s="308"/>
      <c r="F36" s="308"/>
      <c r="G36" s="308"/>
      <c r="H36" s="308"/>
      <c r="I36" s="308"/>
      <c r="J36" s="308"/>
      <c r="K36" s="308"/>
      <c r="L36" s="308"/>
      <c r="M36" s="308"/>
      <c r="N36" s="308"/>
      <c r="O36" s="308"/>
      <c r="P36" s="308"/>
      <c r="Q36" s="308"/>
      <c r="R36" s="308"/>
      <c r="S36" s="308"/>
      <c r="T36" s="308"/>
      <c r="U36" s="450"/>
    </row>
    <row r="37" spans="1:22" ht="15.95" customHeight="1">
      <c r="B37" s="420" t="s">
        <v>346</v>
      </c>
      <c r="C37" s="308" t="s">
        <v>1</v>
      </c>
      <c r="I37" s="780"/>
      <c r="J37" s="780"/>
      <c r="N37" s="420" t="s">
        <v>509</v>
      </c>
      <c r="O37" s="308" t="s">
        <v>1</v>
      </c>
      <c r="S37" s="414"/>
      <c r="T37" s="450"/>
      <c r="U37" s="415"/>
      <c r="V37" s="449"/>
    </row>
    <row r="38" spans="1:22" ht="13.5" customHeight="1" thickBot="1">
      <c r="A38" s="758">
        <v>1</v>
      </c>
      <c r="B38" s="702">
        <v>9</v>
      </c>
      <c r="C38" s="757" t="s">
        <v>217</v>
      </c>
      <c r="D38" s="627"/>
      <c r="E38" s="331">
        <v>5</v>
      </c>
      <c r="F38" s="331"/>
      <c r="G38" s="50"/>
      <c r="I38" s="50"/>
      <c r="J38" s="50"/>
      <c r="L38" s="431"/>
      <c r="M38" s="65"/>
      <c r="N38" s="776">
        <v>12</v>
      </c>
      <c r="O38" s="757" t="s">
        <v>265</v>
      </c>
      <c r="P38" s="764">
        <v>8</v>
      </c>
      <c r="Q38" s="778"/>
      <c r="R38" s="437"/>
      <c r="S38" s="96"/>
      <c r="T38" s="341"/>
      <c r="U38" s="450"/>
    </row>
    <row r="39" spans="1:22" ht="13.5" customHeight="1" thickBot="1">
      <c r="A39" s="758"/>
      <c r="B39" s="702"/>
      <c r="C39" s="757"/>
      <c r="D39" s="433"/>
      <c r="E39" s="777" t="s">
        <v>508</v>
      </c>
      <c r="F39" s="622">
        <v>3</v>
      </c>
      <c r="G39" s="433"/>
      <c r="H39" s="50"/>
      <c r="I39" s="401"/>
      <c r="J39" s="546">
        <v>5</v>
      </c>
      <c r="K39" s="767" t="s">
        <v>507</v>
      </c>
      <c r="L39" s="621"/>
      <c r="M39" s="624"/>
      <c r="N39" s="776"/>
      <c r="O39" s="757"/>
      <c r="P39" s="775"/>
      <c r="Q39" s="779"/>
      <c r="R39" s="450"/>
      <c r="S39" s="415"/>
      <c r="T39" s="449"/>
      <c r="U39" s="414"/>
      <c r="V39" s="414"/>
    </row>
    <row r="40" spans="1:22" ht="13.5" customHeight="1" thickBot="1">
      <c r="A40" s="758">
        <v>2</v>
      </c>
      <c r="B40" s="702">
        <v>14</v>
      </c>
      <c r="C40" s="757" t="s">
        <v>279</v>
      </c>
      <c r="D40" s="614">
        <v>5</v>
      </c>
      <c r="E40" s="761"/>
      <c r="F40" s="616"/>
      <c r="G40" s="622"/>
      <c r="H40" s="50"/>
      <c r="I40" s="401"/>
      <c r="J40" s="543"/>
      <c r="K40" s="734"/>
      <c r="L40" s="452"/>
      <c r="M40" s="451"/>
      <c r="N40" s="776">
        <v>6</v>
      </c>
      <c r="O40" s="757" t="s">
        <v>305</v>
      </c>
      <c r="P40" s="764">
        <v>9</v>
      </c>
      <c r="Q40" s="764"/>
      <c r="R40" s="450"/>
      <c r="S40" s="415"/>
      <c r="T40" s="449"/>
      <c r="U40" s="414"/>
      <c r="V40" s="414"/>
    </row>
    <row r="41" spans="1:22" ht="13.5" customHeight="1" thickBot="1">
      <c r="A41" s="758"/>
      <c r="B41" s="702"/>
      <c r="C41" s="757"/>
      <c r="D41" s="772" t="s">
        <v>506</v>
      </c>
      <c r="E41" s="615"/>
      <c r="F41" s="390"/>
      <c r="G41" s="622"/>
      <c r="H41" s="50"/>
      <c r="I41" s="569">
        <v>2</v>
      </c>
      <c r="J41" s="733" t="s">
        <v>505</v>
      </c>
      <c r="K41" s="373" t="s">
        <v>569</v>
      </c>
      <c r="L41" s="448"/>
      <c r="M41" s="447"/>
      <c r="N41" s="776"/>
      <c r="O41" s="757"/>
      <c r="P41" s="775"/>
      <c r="Q41" s="764"/>
      <c r="R41" s="416"/>
      <c r="S41" s="415"/>
      <c r="T41" s="414"/>
      <c r="U41" s="414"/>
      <c r="V41" s="414"/>
    </row>
    <row r="42" spans="1:22" ht="13.5" customHeight="1">
      <c r="A42" s="758">
        <v>3</v>
      </c>
      <c r="B42" s="702">
        <v>4</v>
      </c>
      <c r="C42" s="757" t="s">
        <v>214</v>
      </c>
      <c r="D42" s="773"/>
      <c r="E42" s="616">
        <v>0</v>
      </c>
      <c r="F42" s="390"/>
      <c r="G42" s="622"/>
      <c r="H42" s="50"/>
      <c r="I42" s="542"/>
      <c r="J42" s="732"/>
      <c r="K42" s="400">
        <v>1</v>
      </c>
      <c r="L42" s="446"/>
      <c r="M42" s="445"/>
      <c r="N42" s="776">
        <v>13</v>
      </c>
      <c r="O42" s="757" t="s">
        <v>267</v>
      </c>
      <c r="P42" s="764">
        <v>10</v>
      </c>
      <c r="Q42" s="764"/>
      <c r="R42" s="416"/>
      <c r="S42" s="415"/>
      <c r="T42" s="414"/>
      <c r="U42" s="414"/>
      <c r="V42" s="414"/>
    </row>
    <row r="43" spans="1:22" ht="13.5" customHeight="1">
      <c r="A43" s="758"/>
      <c r="B43" s="702"/>
      <c r="C43" s="757"/>
      <c r="D43" s="433">
        <v>0</v>
      </c>
      <c r="E43" s="433"/>
      <c r="F43" s="390"/>
      <c r="G43" s="622"/>
      <c r="H43" s="50"/>
      <c r="I43" s="405"/>
      <c r="J43" s="386"/>
      <c r="K43" s="788" t="s">
        <v>504</v>
      </c>
      <c r="L43" s="444"/>
      <c r="M43" s="440"/>
      <c r="N43" s="776"/>
      <c r="O43" s="757"/>
      <c r="P43" s="775"/>
      <c r="Q43" s="764"/>
      <c r="R43" s="416"/>
      <c r="S43" s="415"/>
      <c r="T43" s="414"/>
      <c r="U43" s="414"/>
      <c r="V43" s="414"/>
    </row>
    <row r="44" spans="1:22" ht="13.5" customHeight="1" thickBot="1">
      <c r="A44" s="758">
        <v>4</v>
      </c>
      <c r="B44" s="702">
        <v>8</v>
      </c>
      <c r="C44" s="757" t="s">
        <v>285</v>
      </c>
      <c r="D44" s="390">
        <v>3</v>
      </c>
      <c r="E44" s="433"/>
      <c r="F44" s="390"/>
      <c r="G44" s="622"/>
      <c r="H44" s="50"/>
      <c r="I44" s="405"/>
      <c r="J44" s="409">
        <v>0</v>
      </c>
      <c r="K44" s="789"/>
      <c r="L44" s="444"/>
      <c r="M44" s="625"/>
      <c r="N44" s="776">
        <v>15</v>
      </c>
      <c r="O44" s="757" t="s">
        <v>275</v>
      </c>
      <c r="P44" s="764">
        <v>11</v>
      </c>
      <c r="Q44" s="764"/>
      <c r="R44" s="416"/>
      <c r="S44" s="415"/>
      <c r="T44" s="414"/>
      <c r="U44" s="414"/>
      <c r="V44" s="414"/>
    </row>
    <row r="45" spans="1:22" ht="13.5" customHeight="1" thickBot="1">
      <c r="A45" s="758"/>
      <c r="B45" s="702"/>
      <c r="C45" s="757"/>
      <c r="D45" s="792" t="s">
        <v>503</v>
      </c>
      <c r="E45" s="622">
        <v>1</v>
      </c>
      <c r="F45" s="760" t="s">
        <v>343</v>
      </c>
      <c r="G45" s="642"/>
      <c r="H45" s="638"/>
      <c r="I45" s="732" t="s">
        <v>502</v>
      </c>
      <c r="J45" s="401"/>
      <c r="K45" s="626">
        <v>4</v>
      </c>
      <c r="L45" s="621"/>
      <c r="M45" s="440"/>
      <c r="N45" s="776"/>
      <c r="O45" s="757"/>
      <c r="P45" s="775"/>
      <c r="Q45" s="764"/>
      <c r="R45" s="416"/>
      <c r="S45" s="415"/>
      <c r="T45" s="414"/>
      <c r="U45" s="414"/>
      <c r="V45" s="414"/>
    </row>
    <row r="46" spans="1:22" ht="13.5" customHeight="1">
      <c r="A46" s="758">
        <v>5</v>
      </c>
      <c r="B46" s="702">
        <v>5</v>
      </c>
      <c r="C46" s="757" t="s">
        <v>261</v>
      </c>
      <c r="D46" s="773"/>
      <c r="E46" s="623"/>
      <c r="F46" s="761"/>
      <c r="G46" s="790"/>
      <c r="H46" s="791"/>
      <c r="I46" s="733"/>
      <c r="J46" s="401"/>
      <c r="K46" s="400">
        <v>0</v>
      </c>
      <c r="L46" s="439"/>
      <c r="M46" s="442"/>
      <c r="N46" s="776">
        <v>7</v>
      </c>
      <c r="O46" s="757" t="s">
        <v>272</v>
      </c>
      <c r="P46" s="764">
        <v>12</v>
      </c>
      <c r="Q46" s="341"/>
      <c r="R46" s="416"/>
      <c r="S46" s="415"/>
      <c r="T46" s="414"/>
      <c r="U46" s="414"/>
      <c r="V46" s="414"/>
    </row>
    <row r="47" spans="1:22" ht="13.5" customHeight="1" thickBot="1">
      <c r="A47" s="758"/>
      <c r="B47" s="702"/>
      <c r="C47" s="757"/>
      <c r="D47" s="390">
        <v>2</v>
      </c>
      <c r="E47" s="761" t="s">
        <v>501</v>
      </c>
      <c r="F47" s="628"/>
      <c r="G47" s="433"/>
      <c r="H47" s="596"/>
      <c r="I47" s="544"/>
      <c r="J47" s="441">
        <v>0</v>
      </c>
      <c r="K47" s="759" t="s">
        <v>500</v>
      </c>
      <c r="L47" s="431"/>
      <c r="M47" s="440"/>
      <c r="N47" s="776"/>
      <c r="O47" s="757"/>
      <c r="P47" s="775"/>
      <c r="Q47" s="437"/>
      <c r="R47" s="96"/>
      <c r="S47" s="341"/>
      <c r="U47" s="415"/>
      <c r="V47" s="414"/>
    </row>
    <row r="48" spans="1:22" ht="13.5" customHeight="1" thickBot="1">
      <c r="A48" s="758">
        <v>6</v>
      </c>
      <c r="B48" s="702">
        <v>10</v>
      </c>
      <c r="C48" s="757" t="s">
        <v>253</v>
      </c>
      <c r="D48" s="614">
        <v>3</v>
      </c>
      <c r="E48" s="760"/>
      <c r="F48" s="629">
        <v>0</v>
      </c>
      <c r="G48" s="433"/>
      <c r="H48" s="596"/>
      <c r="I48" s="544"/>
      <c r="J48" s="404"/>
      <c r="K48" s="786"/>
      <c r="L48" s="431"/>
      <c r="M48" s="617"/>
      <c r="N48" s="776">
        <v>2</v>
      </c>
      <c r="O48" s="757" t="s">
        <v>319</v>
      </c>
      <c r="P48" s="764">
        <v>13</v>
      </c>
      <c r="Q48" s="341"/>
      <c r="R48" s="416"/>
      <c r="S48" s="415"/>
      <c r="T48" s="414"/>
      <c r="U48" s="414"/>
      <c r="V48" s="414"/>
    </row>
    <row r="49" spans="1:23" ht="13.5" customHeight="1" thickBot="1">
      <c r="A49" s="758"/>
      <c r="B49" s="702"/>
      <c r="C49" s="757"/>
      <c r="D49" s="772" t="s">
        <v>499</v>
      </c>
      <c r="E49" s="622"/>
      <c r="F49" s="622"/>
      <c r="G49" s="433"/>
      <c r="H49" s="596"/>
      <c r="I49" s="531"/>
      <c r="J49" s="732" t="s">
        <v>498</v>
      </c>
      <c r="K49" s="373">
        <v>5</v>
      </c>
      <c r="L49" s="619"/>
      <c r="M49" s="618"/>
      <c r="N49" s="776"/>
      <c r="O49" s="757"/>
      <c r="P49" s="775"/>
      <c r="Q49" s="438"/>
      <c r="R49" s="437"/>
      <c r="S49" s="96"/>
      <c r="T49" s="341"/>
    </row>
    <row r="50" spans="1:23" ht="13.5" customHeight="1">
      <c r="A50" s="758">
        <v>7</v>
      </c>
      <c r="B50" s="702">
        <v>11</v>
      </c>
      <c r="C50" s="757" t="s">
        <v>281</v>
      </c>
      <c r="D50" s="773"/>
      <c r="E50" s="616">
        <v>3</v>
      </c>
      <c r="F50" s="433"/>
      <c r="G50" s="433"/>
      <c r="H50" s="50"/>
      <c r="I50" s="567">
        <v>3</v>
      </c>
      <c r="J50" s="733"/>
      <c r="K50" s="436">
        <v>0</v>
      </c>
      <c r="L50" s="435"/>
      <c r="M50" s="434"/>
      <c r="N50" s="776">
        <v>3</v>
      </c>
      <c r="O50" s="757" t="s">
        <v>259</v>
      </c>
      <c r="P50" s="764">
        <v>14</v>
      </c>
    </row>
    <row r="51" spans="1:23" ht="13.5" customHeight="1" thickBot="1">
      <c r="A51" s="758"/>
      <c r="B51" s="702"/>
      <c r="C51" s="757"/>
      <c r="D51" s="433">
        <v>2</v>
      </c>
      <c r="E51" s="433"/>
      <c r="F51" s="433"/>
      <c r="G51" s="433"/>
      <c r="H51" s="50"/>
      <c r="I51" s="401"/>
      <c r="J51" s="548"/>
      <c r="K51" s="787" t="s">
        <v>497</v>
      </c>
      <c r="L51" s="431"/>
      <c r="M51" s="432"/>
      <c r="N51" s="776"/>
      <c r="O51" s="757"/>
      <c r="P51" s="775"/>
    </row>
    <row r="52" spans="1:23" ht="13.5" customHeight="1" thickBot="1">
      <c r="A52" s="424"/>
      <c r="B52" s="296"/>
      <c r="C52" s="96"/>
      <c r="D52" s="50"/>
      <c r="E52" s="50"/>
      <c r="F52" s="50"/>
      <c r="G52" s="50"/>
      <c r="H52" s="50"/>
      <c r="I52" s="401"/>
      <c r="J52" s="531">
        <v>3</v>
      </c>
      <c r="K52" s="786"/>
      <c r="L52" s="431"/>
      <c r="M52" s="620"/>
      <c r="N52" s="776">
        <v>1</v>
      </c>
      <c r="O52" s="757" t="s">
        <v>245</v>
      </c>
      <c r="P52" s="764">
        <v>15</v>
      </c>
    </row>
    <row r="53" spans="1:23" ht="13.5" customHeight="1">
      <c r="A53" s="424"/>
      <c r="B53" s="296"/>
      <c r="C53" s="96"/>
      <c r="D53" s="431"/>
      <c r="E53" s="414"/>
      <c r="F53" s="50"/>
      <c r="G53" s="50"/>
      <c r="H53" s="50"/>
      <c r="I53" s="50"/>
      <c r="J53" s="50"/>
      <c r="K53" s="364">
        <v>5</v>
      </c>
      <c r="L53" s="621"/>
      <c r="M53" s="50"/>
      <c r="N53" s="776"/>
      <c r="O53" s="757"/>
      <c r="P53" s="775"/>
    </row>
    <row r="54" spans="1:23" ht="25.5" customHeight="1">
      <c r="A54" s="424"/>
      <c r="C54" s="430" t="s">
        <v>496</v>
      </c>
      <c r="F54" s="421"/>
      <c r="G54" s="421"/>
      <c r="H54" s="421"/>
      <c r="I54" s="341"/>
      <c r="J54" s="429"/>
      <c r="L54" s="424"/>
      <c r="M54" s="424"/>
      <c r="N54" s="333"/>
      <c r="O54" s="774"/>
      <c r="P54" s="764"/>
    </row>
    <row r="55" spans="1:23" ht="12" customHeight="1">
      <c r="A55" s="424"/>
      <c r="C55" s="757" t="s">
        <v>616</v>
      </c>
      <c r="D55" s="307">
        <v>2</v>
      </c>
      <c r="F55" s="421"/>
      <c r="G55" s="421"/>
      <c r="H55" s="421"/>
      <c r="I55" s="341"/>
      <c r="J55" s="429"/>
      <c r="L55" s="424"/>
      <c r="M55" s="424"/>
      <c r="N55" s="333"/>
      <c r="O55" s="774"/>
      <c r="P55" s="764"/>
    </row>
    <row r="56" spans="1:23" ht="12" customHeight="1" thickBot="1">
      <c r="A56" s="424"/>
      <c r="C56" s="757"/>
      <c r="D56" s="793" t="s">
        <v>495</v>
      </c>
      <c r="E56" s="405"/>
      <c r="F56" s="421"/>
      <c r="G56" s="421"/>
      <c r="H56" s="421"/>
      <c r="I56" s="341"/>
      <c r="J56" s="429"/>
      <c r="L56" s="424"/>
      <c r="M56" s="424"/>
      <c r="N56" s="333"/>
      <c r="O56" s="774"/>
      <c r="P56" s="764"/>
    </row>
    <row r="57" spans="1:23" ht="12" customHeight="1" thickBot="1">
      <c r="A57" s="424"/>
      <c r="C57" s="757" t="s">
        <v>612</v>
      </c>
      <c r="D57" s="794"/>
      <c r="E57" s="640"/>
      <c r="F57" s="421"/>
      <c r="G57" s="421"/>
      <c r="H57" s="421"/>
      <c r="I57" s="341"/>
      <c r="J57" s="429"/>
      <c r="L57" s="424"/>
      <c r="M57" s="424"/>
      <c r="N57" s="333"/>
      <c r="O57" s="774"/>
      <c r="P57" s="764"/>
    </row>
    <row r="58" spans="1:23" ht="12" customHeight="1">
      <c r="A58" s="424"/>
      <c r="C58" s="757"/>
      <c r="D58" s="641">
        <v>3</v>
      </c>
      <c r="F58" s="421"/>
      <c r="G58" s="421"/>
      <c r="H58" s="421"/>
      <c r="I58" s="341"/>
      <c r="J58" s="429"/>
      <c r="L58" s="424"/>
      <c r="M58" s="424"/>
      <c r="N58" s="333"/>
      <c r="O58" s="774"/>
      <c r="P58" s="764"/>
    </row>
    <row r="59" spans="1:23" ht="9.75" customHeight="1">
      <c r="A59" s="424"/>
      <c r="C59" s="96"/>
      <c r="F59" s="421"/>
      <c r="G59" s="421"/>
      <c r="H59" s="421"/>
      <c r="I59" s="421"/>
      <c r="J59" s="429"/>
      <c r="M59" s="424"/>
      <c r="N59" s="333"/>
      <c r="O59" s="774"/>
      <c r="P59" s="764"/>
    </row>
    <row r="60" spans="1:23" ht="19.5" customHeight="1">
      <c r="A60" s="424"/>
      <c r="C60" s="96"/>
      <c r="F60" s="421"/>
      <c r="G60" s="421"/>
      <c r="H60" s="421"/>
      <c r="I60" s="421"/>
      <c r="J60" s="429"/>
      <c r="N60" s="428"/>
      <c r="O60" s="428"/>
      <c r="P60" s="96"/>
    </row>
    <row r="61" spans="1:23" ht="19.5" customHeight="1">
      <c r="A61" s="424"/>
      <c r="C61" s="96"/>
      <c r="F61" s="421"/>
      <c r="G61" s="421"/>
      <c r="H61" s="421"/>
      <c r="I61" s="421"/>
      <c r="J61" s="429"/>
      <c r="N61" s="428"/>
      <c r="O61" s="428"/>
      <c r="P61" s="96"/>
    </row>
    <row r="62" spans="1:23" ht="19.5" customHeight="1">
      <c r="A62" s="424"/>
      <c r="C62" s="96"/>
      <c r="F62" s="421"/>
      <c r="G62" s="421"/>
      <c r="H62" s="421"/>
      <c r="I62" s="421"/>
      <c r="J62" s="429"/>
      <c r="N62" s="428"/>
      <c r="O62" s="428"/>
      <c r="P62" s="96"/>
    </row>
    <row r="63" spans="1:23" ht="19.5" customHeight="1">
      <c r="A63" s="424"/>
      <c r="C63" s="96"/>
      <c r="F63" s="421"/>
      <c r="G63" s="421"/>
      <c r="J63" s="429"/>
      <c r="N63" s="428"/>
      <c r="O63" s="428"/>
      <c r="P63" s="96"/>
    </row>
    <row r="64" spans="1:23" ht="20.100000000000001" customHeight="1">
      <c r="C64" s="416" t="s">
        <v>494</v>
      </c>
      <c r="D64" s="73"/>
      <c r="E64" s="421"/>
      <c r="F64" s="421"/>
      <c r="G64" s="421"/>
      <c r="H64" s="421"/>
      <c r="I64" s="341"/>
      <c r="J64" s="73"/>
      <c r="K64" s="425"/>
      <c r="L64" s="424"/>
      <c r="M64" s="424"/>
      <c r="N64" s="783" t="s">
        <v>493</v>
      </c>
      <c r="O64" s="784"/>
      <c r="P64" s="416"/>
      <c r="Q64" s="427"/>
      <c r="V64" s="426"/>
      <c r="W64" s="416"/>
    </row>
    <row r="65" spans="2:23" ht="20.100000000000001" customHeight="1">
      <c r="B65" s="423"/>
      <c r="C65" s="423" t="s">
        <v>1</v>
      </c>
      <c r="D65" s="785"/>
      <c r="E65" s="785"/>
      <c r="F65" s="421"/>
      <c r="G65" s="421"/>
      <c r="H65" s="421"/>
      <c r="I65" s="341"/>
      <c r="J65" s="73"/>
      <c r="K65" s="425"/>
      <c r="L65" s="424"/>
      <c r="M65" s="424"/>
      <c r="N65" s="423"/>
      <c r="O65" s="423" t="s">
        <v>1</v>
      </c>
      <c r="P65" s="781"/>
      <c r="Q65" s="782"/>
      <c r="V65" s="95"/>
      <c r="W65" s="96"/>
    </row>
    <row r="66" spans="2:23" ht="20.100000000000001" customHeight="1">
      <c r="B66" s="423">
        <v>1</v>
      </c>
      <c r="C66" s="97" t="s">
        <v>67</v>
      </c>
      <c r="D66" s="785"/>
      <c r="E66" s="785"/>
      <c r="F66" s="421"/>
      <c r="G66" s="421"/>
      <c r="H66" s="421"/>
      <c r="I66" s="341"/>
      <c r="J66" s="73"/>
      <c r="K66" s="425"/>
      <c r="L66" s="424"/>
      <c r="M66" s="424"/>
      <c r="N66" s="423">
        <v>1</v>
      </c>
      <c r="O66" s="97" t="s">
        <v>67</v>
      </c>
      <c r="P66" s="781"/>
      <c r="Q66" s="782"/>
      <c r="V66" s="95"/>
      <c r="W66" s="96"/>
    </row>
    <row r="67" spans="2:23" ht="20.100000000000001" customHeight="1">
      <c r="B67" s="423">
        <v>2</v>
      </c>
      <c r="C67" s="97" t="s">
        <v>52</v>
      </c>
      <c r="D67" s="785"/>
      <c r="E67" s="785"/>
      <c r="F67" s="421"/>
      <c r="G67" s="421"/>
      <c r="H67" s="421"/>
      <c r="I67" s="341"/>
      <c r="J67" s="73"/>
      <c r="K67" s="425"/>
      <c r="L67" s="424"/>
      <c r="M67" s="424"/>
      <c r="N67" s="423">
        <v>2</v>
      </c>
      <c r="O67" s="97" t="s">
        <v>237</v>
      </c>
      <c r="P67" s="781"/>
      <c r="Q67" s="782"/>
      <c r="V67" s="95"/>
      <c r="W67" s="96"/>
    </row>
    <row r="68" spans="2:23" ht="20.100000000000001" customHeight="1">
      <c r="B68" s="423">
        <v>3</v>
      </c>
      <c r="C68" s="97" t="s">
        <v>74</v>
      </c>
      <c r="D68" s="785"/>
      <c r="E68" s="785"/>
      <c r="F68" s="421"/>
      <c r="G68" s="421"/>
      <c r="H68" s="421"/>
      <c r="I68" s="341"/>
      <c r="J68" s="73"/>
      <c r="K68" s="425"/>
      <c r="L68" s="424"/>
      <c r="M68" s="424"/>
      <c r="N68" s="423">
        <v>3</v>
      </c>
      <c r="O68" s="97" t="s">
        <v>65</v>
      </c>
      <c r="P68" s="781"/>
      <c r="Q68" s="782"/>
      <c r="V68" s="95"/>
      <c r="W68" s="96"/>
    </row>
    <row r="69" spans="2:23" ht="20.100000000000001" customHeight="1">
      <c r="B69" s="423">
        <v>4</v>
      </c>
      <c r="C69" s="97" t="s">
        <v>55</v>
      </c>
      <c r="D69" s="785"/>
      <c r="E69" s="785"/>
      <c r="F69" s="421"/>
      <c r="G69" s="421"/>
      <c r="H69" s="421"/>
      <c r="I69" s="341"/>
      <c r="J69" s="73"/>
      <c r="K69" s="425"/>
      <c r="L69" s="424"/>
      <c r="M69" s="424"/>
      <c r="N69" s="423">
        <v>4</v>
      </c>
      <c r="O69" s="97" t="s">
        <v>76</v>
      </c>
      <c r="P69" s="781"/>
      <c r="Q69" s="782"/>
      <c r="V69" s="95"/>
      <c r="W69" s="96"/>
    </row>
    <row r="70" spans="2:23" ht="20.100000000000001" customHeight="1">
      <c r="B70" s="423">
        <v>5</v>
      </c>
      <c r="C70" s="97" t="s">
        <v>56</v>
      </c>
      <c r="D70" s="785"/>
      <c r="E70" s="785"/>
      <c r="F70" s="421"/>
      <c r="G70" s="421"/>
      <c r="H70" s="421"/>
      <c r="I70" s="341"/>
      <c r="J70" s="73"/>
      <c r="K70" s="425"/>
      <c r="L70" s="424"/>
      <c r="M70" s="424"/>
      <c r="N70" s="423">
        <v>5</v>
      </c>
      <c r="O70" s="97" t="s">
        <v>37</v>
      </c>
      <c r="P70" s="781"/>
      <c r="Q70" s="782"/>
      <c r="V70" s="95"/>
      <c r="W70" s="96"/>
    </row>
    <row r="71" spans="2:23" ht="20.100000000000001" customHeight="1">
      <c r="B71" s="423">
        <v>6</v>
      </c>
      <c r="C71" s="97" t="s">
        <v>75</v>
      </c>
      <c r="D71" s="785"/>
      <c r="E71" s="785"/>
      <c r="F71" s="421"/>
      <c r="G71" s="421"/>
      <c r="H71" s="421"/>
      <c r="I71" s="341"/>
      <c r="J71" s="73"/>
      <c r="K71" s="425"/>
      <c r="L71" s="424"/>
      <c r="M71" s="424"/>
      <c r="N71" s="423">
        <v>6</v>
      </c>
      <c r="O71" s="97" t="s">
        <v>40</v>
      </c>
      <c r="P71" s="781"/>
      <c r="Q71" s="782"/>
      <c r="V71" s="95"/>
      <c r="W71" s="96"/>
    </row>
    <row r="72" spans="2:23" ht="20.100000000000001" customHeight="1">
      <c r="B72" s="423">
        <v>7</v>
      </c>
      <c r="C72" s="97" t="s">
        <v>37</v>
      </c>
      <c r="D72" s="785"/>
      <c r="E72" s="785"/>
      <c r="F72" s="421"/>
      <c r="G72" s="421"/>
      <c r="H72" s="421"/>
      <c r="I72" s="341"/>
      <c r="J72" s="73"/>
      <c r="K72" s="425"/>
      <c r="L72" s="424"/>
      <c r="M72" s="424"/>
      <c r="N72" s="423">
        <v>7</v>
      </c>
      <c r="O72" s="97" t="s">
        <v>36</v>
      </c>
      <c r="P72" s="781"/>
      <c r="Q72" s="782"/>
      <c r="V72" s="95"/>
      <c r="W72" s="96"/>
    </row>
    <row r="73" spans="2:23" ht="20.100000000000001" customHeight="1">
      <c r="B73" s="423">
        <v>8</v>
      </c>
      <c r="C73" s="97" t="s">
        <v>371</v>
      </c>
      <c r="D73" s="785"/>
      <c r="E73" s="785"/>
      <c r="F73" s="421"/>
      <c r="G73" s="421"/>
      <c r="H73" s="421"/>
      <c r="I73" s="341"/>
      <c r="J73" s="73"/>
      <c r="K73" s="425"/>
      <c r="L73" s="424"/>
      <c r="M73" s="424"/>
      <c r="N73" s="423">
        <v>8</v>
      </c>
      <c r="O73" s="97" t="s">
        <v>55</v>
      </c>
      <c r="P73" s="781"/>
      <c r="Q73" s="782"/>
      <c r="V73" s="95"/>
      <c r="W73" s="96"/>
    </row>
    <row r="74" spans="2:23" ht="20.100000000000001" customHeight="1">
      <c r="B74" s="423">
        <v>9</v>
      </c>
      <c r="C74" s="97" t="s">
        <v>40</v>
      </c>
      <c r="D74" s="785"/>
      <c r="E74" s="785"/>
      <c r="F74" s="421"/>
      <c r="G74" s="421"/>
      <c r="H74" s="421"/>
      <c r="I74" s="341"/>
      <c r="J74" s="73"/>
      <c r="K74" s="425"/>
      <c r="L74" s="424"/>
      <c r="M74" s="424"/>
      <c r="N74" s="423">
        <v>9</v>
      </c>
      <c r="O74" s="423" t="s">
        <v>63</v>
      </c>
      <c r="P74" s="781"/>
      <c r="Q74" s="782"/>
      <c r="V74" s="95"/>
      <c r="W74" s="96"/>
    </row>
    <row r="75" spans="2:23" ht="20.100000000000001" customHeight="1">
      <c r="B75" s="423">
        <v>10</v>
      </c>
      <c r="C75" s="97" t="s">
        <v>36</v>
      </c>
      <c r="D75" s="785"/>
      <c r="E75" s="785"/>
      <c r="F75" s="421"/>
      <c r="G75" s="421"/>
      <c r="H75" s="421"/>
      <c r="I75" s="341"/>
      <c r="J75" s="73"/>
      <c r="K75" s="425"/>
      <c r="L75" s="424"/>
      <c r="M75" s="424"/>
      <c r="N75" s="423">
        <v>10</v>
      </c>
      <c r="O75" s="97" t="s">
        <v>53</v>
      </c>
      <c r="P75" s="781"/>
      <c r="Q75" s="782"/>
      <c r="V75" s="95"/>
      <c r="W75" s="96"/>
    </row>
    <row r="76" spans="2:23" ht="20.100000000000001" customHeight="1">
      <c r="B76" s="423">
        <v>11</v>
      </c>
      <c r="C76" s="97" t="s">
        <v>63</v>
      </c>
      <c r="D76" s="785"/>
      <c r="E76" s="785"/>
      <c r="F76" s="421"/>
      <c r="G76" s="421"/>
      <c r="H76" s="421"/>
      <c r="I76" s="341"/>
      <c r="J76" s="73"/>
      <c r="K76" s="425"/>
      <c r="L76" s="424"/>
      <c r="M76" s="424"/>
      <c r="N76" s="423">
        <v>11</v>
      </c>
      <c r="O76" s="97" t="s">
        <v>64</v>
      </c>
      <c r="P76" s="781"/>
      <c r="Q76" s="782"/>
      <c r="V76" s="95"/>
      <c r="W76" s="96"/>
    </row>
    <row r="77" spans="2:23" ht="20.100000000000001" customHeight="1">
      <c r="B77" s="423">
        <v>12</v>
      </c>
      <c r="C77" s="97" t="s">
        <v>70</v>
      </c>
      <c r="D77" s="785"/>
      <c r="E77" s="785"/>
      <c r="F77" s="421"/>
      <c r="G77" s="421"/>
      <c r="H77" s="421"/>
      <c r="I77" s="341"/>
      <c r="J77" s="73"/>
      <c r="K77" s="425"/>
      <c r="L77" s="424"/>
      <c r="M77" s="424"/>
      <c r="N77" s="423">
        <v>12</v>
      </c>
      <c r="O77" s="97" t="s">
        <v>222</v>
      </c>
      <c r="P77" s="781"/>
      <c r="Q77" s="782"/>
      <c r="V77" s="95"/>
      <c r="W77" s="96"/>
    </row>
    <row r="78" spans="2:23" ht="20.100000000000001" customHeight="1">
      <c r="B78" s="423">
        <v>13</v>
      </c>
      <c r="C78" s="97" t="s">
        <v>64</v>
      </c>
      <c r="D78" s="785"/>
      <c r="E78" s="785"/>
      <c r="F78" s="421"/>
      <c r="G78" s="421"/>
      <c r="H78" s="421"/>
      <c r="I78" s="341"/>
      <c r="J78" s="73"/>
      <c r="K78" s="425"/>
      <c r="L78" s="424"/>
      <c r="M78" s="424"/>
      <c r="N78" s="423">
        <v>13</v>
      </c>
      <c r="O78" s="97" t="s">
        <v>161</v>
      </c>
      <c r="P78" s="781"/>
      <c r="Q78" s="782"/>
      <c r="V78" s="95"/>
      <c r="W78" s="96"/>
    </row>
    <row r="79" spans="2:23" ht="20.100000000000001" customHeight="1">
      <c r="B79" s="423">
        <v>14</v>
      </c>
      <c r="C79" s="97" t="s">
        <v>65</v>
      </c>
      <c r="D79" s="785"/>
      <c r="E79" s="785"/>
      <c r="F79" s="421"/>
      <c r="G79" s="421"/>
      <c r="H79" s="421"/>
      <c r="I79" s="341"/>
      <c r="J79" s="341"/>
      <c r="K79" s="341"/>
      <c r="L79" s="424"/>
      <c r="M79" s="424"/>
      <c r="N79" s="423">
        <v>14</v>
      </c>
      <c r="O79" s="97" t="s">
        <v>54</v>
      </c>
      <c r="P79" s="781"/>
      <c r="Q79" s="782"/>
      <c r="V79" s="95"/>
      <c r="W79" s="96"/>
    </row>
    <row r="80" spans="2:23" ht="20.100000000000001" customHeight="1">
      <c r="B80" s="423">
        <v>15</v>
      </c>
      <c r="C80" s="97" t="s">
        <v>66</v>
      </c>
      <c r="D80" s="785"/>
      <c r="E80" s="785"/>
      <c r="F80" s="421"/>
      <c r="G80" s="421"/>
      <c r="H80" s="421"/>
      <c r="I80" s="341"/>
      <c r="J80" s="341"/>
      <c r="K80" s="341"/>
      <c r="L80" s="424"/>
      <c r="M80" s="424"/>
      <c r="N80" s="423">
        <v>15</v>
      </c>
      <c r="O80" s="97" t="s">
        <v>66</v>
      </c>
      <c r="P80" s="781"/>
      <c r="Q80" s="782"/>
      <c r="V80" s="95"/>
      <c r="W80" s="96"/>
    </row>
    <row r="81" spans="2:23" ht="20.100000000000001" customHeight="1">
      <c r="B81" s="423">
        <v>16</v>
      </c>
      <c r="C81" s="97" t="s">
        <v>222</v>
      </c>
      <c r="D81" s="785"/>
      <c r="E81" s="785"/>
      <c r="F81" s="421"/>
      <c r="G81" s="421"/>
      <c r="H81" s="421"/>
      <c r="I81" s="341"/>
      <c r="J81" s="341"/>
      <c r="K81" s="341"/>
      <c r="L81" s="424"/>
      <c r="M81" s="424"/>
      <c r="N81" s="416">
        <f>SUM(N66:N80)</f>
        <v>120</v>
      </c>
      <c r="O81" s="416"/>
      <c r="P81" s="416"/>
      <c r="V81" s="95"/>
      <c r="W81" s="96"/>
    </row>
    <row r="82" spans="2:23" ht="20.100000000000001" customHeight="1">
      <c r="B82" s="423">
        <v>17</v>
      </c>
      <c r="C82" s="97" t="s">
        <v>221</v>
      </c>
      <c r="D82" s="785"/>
      <c r="E82" s="785"/>
      <c r="F82" s="421"/>
      <c r="G82" s="421"/>
      <c r="H82" s="421"/>
      <c r="I82" s="73"/>
      <c r="J82" s="73"/>
      <c r="K82" s="425"/>
      <c r="L82" s="424"/>
      <c r="M82" s="424"/>
      <c r="N82" s="416"/>
      <c r="O82" s="416"/>
      <c r="P82" s="416"/>
      <c r="V82" s="95"/>
      <c r="W82" s="96"/>
    </row>
    <row r="83" spans="2:23" ht="20.100000000000001" customHeight="1">
      <c r="B83" s="423">
        <v>18</v>
      </c>
      <c r="C83" s="97" t="s">
        <v>54</v>
      </c>
      <c r="D83" s="785"/>
      <c r="E83" s="785"/>
      <c r="F83" s="421"/>
      <c r="G83" s="421"/>
      <c r="H83" s="421"/>
      <c r="I83" s="73"/>
      <c r="J83" s="73"/>
      <c r="K83" s="425"/>
      <c r="L83" s="424"/>
      <c r="M83" s="424"/>
      <c r="N83" s="416"/>
      <c r="O83" s="416"/>
      <c r="P83" s="416"/>
      <c r="V83" s="95"/>
      <c r="W83" s="96"/>
    </row>
    <row r="84" spans="2:23" ht="20.100000000000001" customHeight="1">
      <c r="B84" s="423">
        <v>19</v>
      </c>
      <c r="C84" s="97" t="s">
        <v>77</v>
      </c>
      <c r="D84" s="785"/>
      <c r="E84" s="785"/>
      <c r="F84" s="421"/>
      <c r="G84" s="421"/>
      <c r="H84" s="421"/>
      <c r="I84" s="73"/>
      <c r="J84" s="73"/>
      <c r="K84" s="425"/>
      <c r="L84" s="424"/>
      <c r="M84" s="424"/>
      <c r="N84" s="416"/>
      <c r="O84" s="416"/>
      <c r="P84" s="416"/>
      <c r="V84" s="95"/>
      <c r="W84" s="96"/>
    </row>
    <row r="85" spans="2:23" ht="20.100000000000001" customHeight="1">
      <c r="B85" s="423">
        <v>20</v>
      </c>
      <c r="C85" s="97" t="s">
        <v>41</v>
      </c>
      <c r="D85" s="785"/>
      <c r="E85" s="785"/>
      <c r="F85" s="421"/>
      <c r="G85" s="421"/>
      <c r="H85" s="421"/>
      <c r="I85" s="73"/>
      <c r="J85" s="73"/>
      <c r="K85" s="425"/>
      <c r="L85" s="424"/>
      <c r="M85" s="424"/>
      <c r="P85" s="416"/>
      <c r="V85" s="95"/>
      <c r="W85" s="96"/>
    </row>
    <row r="86" spans="2:23" ht="20.100000000000001" customHeight="1">
      <c r="B86" s="423">
        <v>21</v>
      </c>
      <c r="C86" s="97" t="s">
        <v>53</v>
      </c>
      <c r="D86" s="785"/>
      <c r="E86" s="785"/>
      <c r="F86" s="421"/>
      <c r="G86" s="421"/>
      <c r="H86" s="421"/>
      <c r="I86" s="73"/>
      <c r="J86" s="73"/>
      <c r="K86" s="425"/>
      <c r="L86" s="424"/>
      <c r="M86" s="424"/>
      <c r="P86" s="416"/>
      <c r="V86" s="95"/>
      <c r="W86" s="96"/>
    </row>
    <row r="87" spans="2:23" ht="20.100000000000001" customHeight="1">
      <c r="B87" s="423"/>
      <c r="C87" s="97"/>
      <c r="D87" s="785"/>
      <c r="E87" s="785"/>
      <c r="F87" s="421"/>
      <c r="G87" s="421"/>
      <c r="H87" s="421"/>
      <c r="I87" s="73"/>
      <c r="J87" s="73"/>
      <c r="K87" s="425"/>
      <c r="L87" s="424"/>
      <c r="M87" s="424"/>
      <c r="P87" s="416"/>
      <c r="V87" s="95"/>
      <c r="W87" s="96"/>
    </row>
    <row r="88" spans="2:23" ht="20.100000000000001" customHeight="1">
      <c r="B88" s="423"/>
      <c r="C88" s="97"/>
      <c r="D88" s="785"/>
      <c r="E88" s="785"/>
      <c r="F88" s="421"/>
      <c r="G88" s="421"/>
      <c r="H88" s="421"/>
      <c r="I88" s="73"/>
      <c r="J88" s="73"/>
      <c r="K88" s="425"/>
      <c r="L88" s="424"/>
      <c r="M88" s="424"/>
      <c r="P88" s="416"/>
      <c r="V88" s="95"/>
      <c r="W88" s="96"/>
    </row>
    <row r="89" spans="2:23" ht="20.100000000000001" customHeight="1">
      <c r="B89" s="423"/>
      <c r="C89" s="422"/>
      <c r="D89" s="785"/>
      <c r="E89" s="785"/>
      <c r="P89" s="95"/>
      <c r="W89" s="96"/>
    </row>
    <row r="90" spans="2:23" ht="20.100000000000001" customHeight="1">
      <c r="B90" s="420">
        <f>SUM(B66:B89)</f>
        <v>231</v>
      </c>
      <c r="E90" s="421"/>
      <c r="P90" s="95"/>
      <c r="W90" s="96"/>
    </row>
    <row r="91" spans="2:23" ht="20.100000000000001" customHeight="1">
      <c r="P91" s="95"/>
      <c r="W91" s="96"/>
    </row>
    <row r="92" spans="2:23" ht="20.100000000000001" customHeight="1">
      <c r="P92" s="95"/>
      <c r="W92" s="96"/>
    </row>
    <row r="93" spans="2:23" ht="20.100000000000001" customHeight="1">
      <c r="P93" s="415"/>
      <c r="W93" s="96"/>
    </row>
    <row r="94" spans="2:23" ht="20.100000000000001" customHeight="1">
      <c r="P94" s="415"/>
      <c r="W94" s="416"/>
    </row>
    <row r="95" spans="2:23" ht="20.100000000000001" customHeight="1">
      <c r="C95" s="418"/>
      <c r="P95" s="415"/>
      <c r="V95" s="414"/>
    </row>
    <row r="96" spans="2:23" ht="20.100000000000001" customHeight="1">
      <c r="C96" s="418"/>
      <c r="N96" s="416" t="s">
        <v>67</v>
      </c>
      <c r="O96" s="416" t="s">
        <v>491</v>
      </c>
      <c r="P96" s="415"/>
      <c r="V96" s="414"/>
    </row>
    <row r="97" spans="2:22" ht="20.100000000000001" customHeight="1">
      <c r="C97" s="418"/>
      <c r="N97" s="416" t="s">
        <v>52</v>
      </c>
      <c r="O97" s="416" t="s">
        <v>491</v>
      </c>
      <c r="P97" s="415"/>
      <c r="V97" s="414"/>
    </row>
    <row r="98" spans="2:22" ht="20.100000000000001" customHeight="1">
      <c r="C98" s="418"/>
      <c r="N98" s="416" t="s">
        <v>237</v>
      </c>
      <c r="O98" s="416" t="s">
        <v>491</v>
      </c>
      <c r="P98" s="415"/>
      <c r="V98" s="414"/>
    </row>
    <row r="99" spans="2:22" ht="20.100000000000001" customHeight="1">
      <c r="C99" s="418"/>
      <c r="N99" s="414" t="s">
        <v>56</v>
      </c>
      <c r="O99" s="416" t="s">
        <v>491</v>
      </c>
      <c r="P99" s="415"/>
      <c r="V99" s="414"/>
    </row>
    <row r="100" spans="2:22" ht="20.100000000000001" customHeight="1">
      <c r="C100" s="418"/>
      <c r="N100" s="414" t="s">
        <v>76</v>
      </c>
      <c r="O100" s="416" t="s">
        <v>491</v>
      </c>
      <c r="P100" s="415"/>
      <c r="V100" s="414"/>
    </row>
    <row r="101" spans="2:22" ht="20.100000000000001" customHeight="1">
      <c r="C101" s="418"/>
      <c r="N101" s="414" t="s">
        <v>37</v>
      </c>
      <c r="O101" s="416" t="s">
        <v>492</v>
      </c>
      <c r="V101" s="414"/>
    </row>
    <row r="102" spans="2:22" ht="20.100000000000001" customHeight="1">
      <c r="C102" s="418"/>
      <c r="N102" s="414" t="s">
        <v>40</v>
      </c>
      <c r="O102" s="416" t="s">
        <v>492</v>
      </c>
    </row>
    <row r="103" spans="2:22" ht="20.100000000000001" customHeight="1">
      <c r="B103" s="414"/>
      <c r="C103" s="418"/>
      <c r="N103" s="414" t="s">
        <v>36</v>
      </c>
      <c r="O103" s="416" t="s">
        <v>492</v>
      </c>
      <c r="U103" s="414"/>
    </row>
    <row r="104" spans="2:22" ht="20.100000000000001" customHeight="1">
      <c r="B104" s="414"/>
      <c r="C104" s="418"/>
      <c r="N104" s="414" t="s">
        <v>55</v>
      </c>
      <c r="O104" s="416" t="s">
        <v>491</v>
      </c>
      <c r="U104" s="414"/>
    </row>
    <row r="105" spans="2:22" ht="20.100000000000001" customHeight="1">
      <c r="B105" s="414"/>
      <c r="C105" s="418"/>
      <c r="N105" s="414" t="s">
        <v>63</v>
      </c>
      <c r="O105" s="416" t="s">
        <v>491</v>
      </c>
    </row>
    <row r="106" spans="2:22" ht="20.100000000000001" customHeight="1">
      <c r="B106" s="414"/>
      <c r="C106" s="418"/>
      <c r="N106" s="414" t="s">
        <v>53</v>
      </c>
      <c r="O106" s="416" t="s">
        <v>491</v>
      </c>
    </row>
    <row r="107" spans="2:22" ht="20.100000000000001" customHeight="1">
      <c r="B107" s="414"/>
      <c r="C107" s="418"/>
      <c r="N107" s="414" t="s">
        <v>64</v>
      </c>
      <c r="O107" s="416" t="s">
        <v>491</v>
      </c>
    </row>
    <row r="108" spans="2:22" ht="20.100000000000001" customHeight="1">
      <c r="N108" s="414" t="s">
        <v>222</v>
      </c>
      <c r="O108" s="416" t="s">
        <v>491</v>
      </c>
    </row>
    <row r="109" spans="2:22" ht="20.100000000000001" customHeight="1">
      <c r="N109" s="414" t="s">
        <v>221</v>
      </c>
      <c r="O109" s="416" t="s">
        <v>491</v>
      </c>
    </row>
    <row r="110" spans="2:22" ht="20.100000000000001" customHeight="1">
      <c r="N110" s="414" t="s">
        <v>54</v>
      </c>
      <c r="O110" s="416" t="s">
        <v>490</v>
      </c>
    </row>
  </sheetData>
  <mergeCells count="211">
    <mergeCell ref="G46:H46"/>
    <mergeCell ref="O54:O59"/>
    <mergeCell ref="O48:O49"/>
    <mergeCell ref="D45:D46"/>
    <mergeCell ref="D49:D50"/>
    <mergeCell ref="D56:D57"/>
    <mergeCell ref="N50:N51"/>
    <mergeCell ref="O50:O51"/>
    <mergeCell ref="A44:A45"/>
    <mergeCell ref="B44:B45"/>
    <mergeCell ref="A50:A51"/>
    <mergeCell ref="B50:B51"/>
    <mergeCell ref="C50:C51"/>
    <mergeCell ref="O46:O47"/>
    <mergeCell ref="P44:P45"/>
    <mergeCell ref="Q44:Q45"/>
    <mergeCell ref="B42:B43"/>
    <mergeCell ref="A42:A43"/>
    <mergeCell ref="P42:P43"/>
    <mergeCell ref="Q42:Q43"/>
    <mergeCell ref="O44:O45"/>
    <mergeCell ref="O42:O43"/>
    <mergeCell ref="D41:D42"/>
    <mergeCell ref="N42:N43"/>
    <mergeCell ref="J41:J42"/>
    <mergeCell ref="K43:K44"/>
    <mergeCell ref="C42:C43"/>
    <mergeCell ref="A40:A41"/>
    <mergeCell ref="B40:B41"/>
    <mergeCell ref="C40:C41"/>
    <mergeCell ref="N40:N41"/>
    <mergeCell ref="O40:O41"/>
    <mergeCell ref="F45:F46"/>
    <mergeCell ref="I45:I46"/>
    <mergeCell ref="A46:A47"/>
    <mergeCell ref="B46:B47"/>
    <mergeCell ref="C46:C47"/>
    <mergeCell ref="N46:N47"/>
    <mergeCell ref="D87:E87"/>
    <mergeCell ref="D88:E88"/>
    <mergeCell ref="D89:E89"/>
    <mergeCell ref="C44:C45"/>
    <mergeCell ref="N44:N45"/>
    <mergeCell ref="D83:E83"/>
    <mergeCell ref="D84:E84"/>
    <mergeCell ref="D85:E85"/>
    <mergeCell ref="D70:E70"/>
    <mergeCell ref="N48:N49"/>
    <mergeCell ref="D86:E86"/>
    <mergeCell ref="D80:E80"/>
    <mergeCell ref="D81:E81"/>
    <mergeCell ref="D82:E82"/>
    <mergeCell ref="D65:E65"/>
    <mergeCell ref="D66:E66"/>
    <mergeCell ref="D67:E67"/>
    <mergeCell ref="D68:E68"/>
    <mergeCell ref="D69:E69"/>
    <mergeCell ref="C55:C56"/>
    <mergeCell ref="C57:C58"/>
    <mergeCell ref="E47:E48"/>
    <mergeCell ref="K47:K48"/>
    <mergeCell ref="K51:K52"/>
    <mergeCell ref="P50:P51"/>
    <mergeCell ref="A48:A49"/>
    <mergeCell ref="B48:B49"/>
    <mergeCell ref="C48:C49"/>
    <mergeCell ref="P71:Q71"/>
    <mergeCell ref="D71:E71"/>
    <mergeCell ref="P65:Q65"/>
    <mergeCell ref="P66:Q66"/>
    <mergeCell ref="P67:Q67"/>
    <mergeCell ref="P68:Q68"/>
    <mergeCell ref="P69:Q69"/>
    <mergeCell ref="P70:Q70"/>
    <mergeCell ref="J49:J50"/>
    <mergeCell ref="P80:Q80"/>
    <mergeCell ref="N64:O64"/>
    <mergeCell ref="P72:Q72"/>
    <mergeCell ref="P73:Q73"/>
    <mergeCell ref="D72:E72"/>
    <mergeCell ref="D73:E73"/>
    <mergeCell ref="P77:Q77"/>
    <mergeCell ref="P78:Q78"/>
    <mergeCell ref="P79:Q79"/>
    <mergeCell ref="D74:E74"/>
    <mergeCell ref="D75:E75"/>
    <mergeCell ref="D76:E76"/>
    <mergeCell ref="D77:E77"/>
    <mergeCell ref="D78:E78"/>
    <mergeCell ref="D79:E79"/>
    <mergeCell ref="P74:Q74"/>
    <mergeCell ref="P75:Q75"/>
    <mergeCell ref="P76:Q76"/>
    <mergeCell ref="E39:E40"/>
    <mergeCell ref="K39:K40"/>
    <mergeCell ref="Q38:Q39"/>
    <mergeCell ref="A35:P35"/>
    <mergeCell ref="A38:A39"/>
    <mergeCell ref="B38:B39"/>
    <mergeCell ref="C38:C39"/>
    <mergeCell ref="N38:N39"/>
    <mergeCell ref="O38:O39"/>
    <mergeCell ref="P38:P39"/>
    <mergeCell ref="I37:J37"/>
    <mergeCell ref="Q40:Q41"/>
    <mergeCell ref="P9:P10"/>
    <mergeCell ref="N23:N26"/>
    <mergeCell ref="O23:O26"/>
    <mergeCell ref="P23:P26"/>
    <mergeCell ref="P40:P41"/>
    <mergeCell ref="P54:P59"/>
    <mergeCell ref="P48:P49"/>
    <mergeCell ref="O13:O14"/>
    <mergeCell ref="N11:N12"/>
    <mergeCell ref="N27:N28"/>
    <mergeCell ref="P19:P20"/>
    <mergeCell ref="N29:N30"/>
    <mergeCell ref="O27:O28"/>
    <mergeCell ref="P13:P14"/>
    <mergeCell ref="P11:P12"/>
    <mergeCell ref="P15:P16"/>
    <mergeCell ref="N9:N10"/>
    <mergeCell ref="O9:O10"/>
    <mergeCell ref="N13:N14"/>
    <mergeCell ref="O11:O12"/>
    <mergeCell ref="P46:P47"/>
    <mergeCell ref="N52:N53"/>
    <mergeCell ref="O52:O53"/>
    <mergeCell ref="P52:P53"/>
    <mergeCell ref="E14:E15"/>
    <mergeCell ref="E22:E23"/>
    <mergeCell ref="B23:B24"/>
    <mergeCell ref="C21:C22"/>
    <mergeCell ref="N15:N16"/>
    <mergeCell ref="C19:C20"/>
    <mergeCell ref="J13:J14"/>
    <mergeCell ref="A27:A28"/>
    <mergeCell ref="A29:A30"/>
    <mergeCell ref="C23:C24"/>
    <mergeCell ref="A23:A24"/>
    <mergeCell ref="A19:A20"/>
    <mergeCell ref="B19:B20"/>
    <mergeCell ref="B15:B16"/>
    <mergeCell ref="D16:D17"/>
    <mergeCell ref="C27:C28"/>
    <mergeCell ref="C29:C30"/>
    <mergeCell ref="B27:B28"/>
    <mergeCell ref="A17:A18"/>
    <mergeCell ref="B17:B18"/>
    <mergeCell ref="B13:B14"/>
    <mergeCell ref="A13:A14"/>
    <mergeCell ref="A15:A16"/>
    <mergeCell ref="D20:D21"/>
    <mergeCell ref="B5:B6"/>
    <mergeCell ref="A1:P1"/>
    <mergeCell ref="N3:N4"/>
    <mergeCell ref="O3:O4"/>
    <mergeCell ref="P3:P4"/>
    <mergeCell ref="A3:A4"/>
    <mergeCell ref="C3:C4"/>
    <mergeCell ref="B3:B4"/>
    <mergeCell ref="A5:A6"/>
    <mergeCell ref="C5:C6"/>
    <mergeCell ref="E4:E5"/>
    <mergeCell ref="M6:M7"/>
    <mergeCell ref="L4:L5"/>
    <mergeCell ref="P7:P8"/>
    <mergeCell ref="P5:P6"/>
    <mergeCell ref="B7:B8"/>
    <mergeCell ref="D6:D7"/>
    <mergeCell ref="N5:N6"/>
    <mergeCell ref="O5:O6"/>
    <mergeCell ref="O7:O8"/>
    <mergeCell ref="N7:N8"/>
    <mergeCell ref="K16:K17"/>
    <mergeCell ref="G13:G14"/>
    <mergeCell ref="M32:Q33"/>
    <mergeCell ref="P21:P22"/>
    <mergeCell ref="P27:P28"/>
    <mergeCell ref="O29:O30"/>
    <mergeCell ref="P29:P30"/>
    <mergeCell ref="O21:O22"/>
    <mergeCell ref="N21:N22"/>
    <mergeCell ref="N19:N20"/>
    <mergeCell ref="M18:M19"/>
    <mergeCell ref="O15:O16"/>
    <mergeCell ref="P17:P18"/>
    <mergeCell ref="C15:C16"/>
    <mergeCell ref="B29:B30"/>
    <mergeCell ref="O19:O20"/>
    <mergeCell ref="A21:A22"/>
    <mergeCell ref="O17:O18"/>
    <mergeCell ref="N17:N18"/>
    <mergeCell ref="C17:C18"/>
    <mergeCell ref="L14:L15"/>
    <mergeCell ref="A7:A8"/>
    <mergeCell ref="C7:C8"/>
    <mergeCell ref="C13:C14"/>
    <mergeCell ref="A11:A12"/>
    <mergeCell ref="B11:B12"/>
    <mergeCell ref="C11:C12"/>
    <mergeCell ref="A9:A10"/>
    <mergeCell ref="B21:B22"/>
    <mergeCell ref="L20:L21"/>
    <mergeCell ref="F18:F19"/>
    <mergeCell ref="C9:C10"/>
    <mergeCell ref="E10:E11"/>
    <mergeCell ref="L10:L11"/>
    <mergeCell ref="F8:F9"/>
    <mergeCell ref="K8:K9"/>
    <mergeCell ref="B9:B10"/>
  </mergeCells>
  <phoneticPr fontId="3"/>
  <printOptions horizontalCentered="1" verticalCentered="1"/>
  <pageMargins left="0.51" right="0.38" top="0.59055118110236227" bottom="0.59055118110236227" header="0.51181102362204722" footer="0.51181102362204722"/>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ﾍﾞｽﾄ8</vt:lpstr>
      <vt:lpstr>女個形 </vt:lpstr>
      <vt:lpstr>男個形</vt:lpstr>
      <vt:lpstr>男女個形</vt:lpstr>
      <vt:lpstr>男女形トーナメント</vt:lpstr>
      <vt:lpstr>女個組</vt:lpstr>
      <vt:lpstr>男個組</vt:lpstr>
      <vt:lpstr>男女団組</vt:lpstr>
      <vt:lpstr>ﾍﾞｽﾄ8!Print_Area</vt:lpstr>
      <vt:lpstr>'女個形 '!Print_Area</vt:lpstr>
      <vt:lpstr>女個組!Print_Area</vt:lpstr>
      <vt:lpstr>男個形!Print_Area</vt:lpstr>
      <vt:lpstr>男個組!Print_Area</vt:lpstr>
      <vt:lpstr>男女形トーナメント!Print_Area</vt:lpstr>
      <vt:lpstr>男女団組!Print_Area</vt:lpstr>
      <vt:lpstr>アーナン</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yasumoto</cp:lastModifiedBy>
  <cp:lastPrinted>2019-06-18T02:30:56Z</cp:lastPrinted>
  <dcterms:created xsi:type="dcterms:W3CDTF">2001-04-26T04:08:50Z</dcterms:created>
  <dcterms:modified xsi:type="dcterms:W3CDTF">2019-06-22T04:56:25Z</dcterms:modified>
</cp:coreProperties>
</file>